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imon\Documents\GUV\Nye protokoller voltige 2018\"/>
    </mc:Choice>
  </mc:AlternateContent>
  <xr:revisionPtr revIDLastSave="0" documentId="13_ncr:1_{967DA84B-B70C-4A76-8103-287BAEB73B69}" xr6:coauthVersionLast="36" xr6:coauthVersionMax="36" xr10:uidLastSave="{00000000-0000-0000-0000-000000000000}"/>
  <bookViews>
    <workbookView xWindow="0" yWindow="0" windowWidth="28800" windowHeight="12225" tabRatio="717" activeTab="8" xr2:uid="{00000000-000D-0000-FFFF-FFFF00000000}"/>
  </bookViews>
  <sheets>
    <sheet name="A individuell" sheetId="1" r:id="rId1"/>
    <sheet name="A tropp" sheetId="8" r:id="rId2"/>
    <sheet name="B individuell" sheetId="2" r:id="rId3"/>
    <sheet name="B tropp" sheetId="5" r:id="rId4"/>
    <sheet name="C individuell" sheetId="3" r:id="rId5"/>
    <sheet name="C tropp" sheetId="6" r:id="rId6"/>
    <sheet name="D individuell" sheetId="4" r:id="rId7"/>
    <sheet name="D tropp" sheetId="9" r:id="rId8"/>
    <sheet name="E indviduell hest" sheetId="7" r:id="rId9"/>
    <sheet name="E individuell tønne" sheetId="11" r:id="rId10"/>
    <sheet name="E tropp tønne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G16" i="6" l="1"/>
  <c r="F16" i="6"/>
  <c r="E16" i="6"/>
  <c r="D16" i="6"/>
  <c r="C16" i="6"/>
  <c r="G15" i="6"/>
  <c r="H9" i="7"/>
  <c r="H10" i="7"/>
  <c r="H11" i="7"/>
  <c r="H12" i="7"/>
  <c r="H60" i="5"/>
  <c r="E24" i="2"/>
  <c r="H11" i="11" l="1"/>
  <c r="H10" i="11"/>
  <c r="H9" i="11"/>
  <c r="H12" i="11" s="1"/>
  <c r="H13" i="11" s="1"/>
  <c r="H11" i="10"/>
  <c r="H10" i="10"/>
  <c r="H9" i="10"/>
  <c r="H12" i="10" l="1"/>
  <c r="H13" i="10" s="1"/>
  <c r="G23" i="7"/>
  <c r="G22" i="7"/>
  <c r="G19" i="7"/>
  <c r="H25" i="4"/>
  <c r="H24" i="4"/>
  <c r="H23" i="4"/>
  <c r="H22" i="4"/>
  <c r="G35" i="3"/>
  <c r="G36" i="3" s="1"/>
  <c r="H26" i="9"/>
  <c r="H27" i="9" s="1"/>
  <c r="H25" i="9"/>
  <c r="H24" i="9"/>
  <c r="H23" i="9"/>
  <c r="G33" i="9"/>
  <c r="H30" i="6"/>
  <c r="H29" i="6"/>
  <c r="H28" i="6"/>
  <c r="H27" i="6"/>
  <c r="G25" i="7" l="1"/>
  <c r="F13" i="7" s="1"/>
  <c r="H13" i="7" s="1"/>
  <c r="H14" i="7" s="1"/>
  <c r="H15" i="7" s="1"/>
  <c r="G49" i="4" l="1"/>
  <c r="F26" i="4" s="1"/>
  <c r="G47" i="4"/>
  <c r="G46" i="4"/>
  <c r="G43" i="4"/>
  <c r="G40" i="4"/>
  <c r="G38" i="4"/>
  <c r="G37" i="4"/>
  <c r="G34" i="4"/>
  <c r="H26" i="4" s="1"/>
  <c r="H27" i="4" s="1"/>
  <c r="H28" i="4" s="1"/>
  <c r="B15" i="4"/>
  <c r="D15" i="4" s="1"/>
  <c r="D14" i="4"/>
  <c r="G37" i="9"/>
  <c r="G36" i="9"/>
  <c r="G39" i="9" s="1"/>
  <c r="H14" i="9"/>
  <c r="H13" i="9"/>
  <c r="H12" i="9"/>
  <c r="H11" i="9"/>
  <c r="H10" i="9"/>
  <c r="G61" i="3"/>
  <c r="G60" i="3"/>
  <c r="G57" i="3"/>
  <c r="G52" i="3"/>
  <c r="G51" i="3"/>
  <c r="G48" i="3"/>
  <c r="H31" i="6"/>
  <c r="H32" i="6" s="1"/>
  <c r="G52" i="6"/>
  <c r="G51" i="6"/>
  <c r="G48" i="6"/>
  <c r="G43" i="6"/>
  <c r="G42" i="6"/>
  <c r="G39" i="6"/>
  <c r="D38" i="5"/>
  <c r="H38" i="1"/>
  <c r="H39" i="1"/>
  <c r="H40" i="1"/>
  <c r="H37" i="1"/>
  <c r="D41" i="1"/>
  <c r="H76" i="5"/>
  <c r="H75" i="5"/>
  <c r="H72" i="5"/>
  <c r="H69" i="5"/>
  <c r="H66" i="5"/>
  <c r="H61" i="5"/>
  <c r="H57" i="5"/>
  <c r="H54" i="5"/>
  <c r="H51" i="5"/>
  <c r="I77" i="8"/>
  <c r="I76" i="8"/>
  <c r="I73" i="8"/>
  <c r="I70" i="8"/>
  <c r="I67" i="8"/>
  <c r="I62" i="8"/>
  <c r="I61" i="8"/>
  <c r="I58" i="8"/>
  <c r="I55" i="8"/>
  <c r="I52" i="8"/>
  <c r="I14" i="8"/>
  <c r="H44" i="8"/>
  <c r="I44" i="8" s="1"/>
  <c r="I48" i="8" s="1"/>
  <c r="D27" i="8" s="1"/>
  <c r="H27" i="8" s="1"/>
  <c r="I38" i="8"/>
  <c r="I37" i="8"/>
  <c r="I36" i="8"/>
  <c r="H26" i="8"/>
  <c r="I17" i="8"/>
  <c r="I16" i="8"/>
  <c r="I15" i="8"/>
  <c r="I13" i="8"/>
  <c r="I12" i="8"/>
  <c r="I11" i="8"/>
  <c r="I10" i="8"/>
  <c r="H37" i="2"/>
  <c r="H38" i="2"/>
  <c r="H36" i="2"/>
  <c r="G54" i="6" l="1"/>
  <c r="G45" i="6"/>
  <c r="F19" i="6" s="1"/>
  <c r="G63" i="5"/>
  <c r="F19" i="5" s="1"/>
  <c r="G78" i="5"/>
  <c r="D27" i="5" s="1"/>
  <c r="H64" i="8"/>
  <c r="F20" i="8" s="1"/>
  <c r="I20" i="8" s="1"/>
  <c r="H79" i="8"/>
  <c r="D28" i="8" s="1"/>
  <c r="H28" i="8" s="1"/>
  <c r="F17" i="9"/>
  <c r="H17" i="9" s="1"/>
  <c r="H33" i="6"/>
  <c r="G63" i="3"/>
  <c r="B24" i="3" s="1"/>
  <c r="G54" i="3"/>
  <c r="B16" i="3" s="1"/>
  <c r="D16" i="3" s="1"/>
  <c r="I40" i="8"/>
  <c r="D25" i="8" s="1"/>
  <c r="H25" i="8" s="1"/>
  <c r="D16" i="4"/>
  <c r="D17" i="4" s="1"/>
  <c r="H30" i="4" s="1"/>
  <c r="H31" i="4" s="1"/>
  <c r="H15" i="9"/>
  <c r="H16" i="9" s="1"/>
  <c r="I18" i="8"/>
  <c r="I19" i="8" s="1"/>
  <c r="G43" i="5"/>
  <c r="H43" i="5" s="1"/>
  <c r="H47" i="5" s="1"/>
  <c r="D26" i="5" s="1"/>
  <c r="H37" i="5"/>
  <c r="H36" i="5"/>
  <c r="H35" i="5"/>
  <c r="H29" i="8" l="1"/>
  <c r="I29" i="8" s="1"/>
  <c r="I21" i="8"/>
  <c r="I22" i="8" s="1"/>
  <c r="D24" i="3"/>
  <c r="H18" i="9"/>
  <c r="H19" i="9" s="1"/>
  <c r="H29" i="9" s="1"/>
  <c r="H30" i="9" s="1"/>
  <c r="H39" i="5"/>
  <c r="D24" i="5" s="1"/>
  <c r="I31" i="8" l="1"/>
  <c r="I32" i="8" s="1"/>
  <c r="H19" i="6"/>
  <c r="H15" i="6"/>
  <c r="H14" i="6"/>
  <c r="H13" i="6"/>
  <c r="H12" i="6"/>
  <c r="H11" i="6"/>
  <c r="H10" i="6"/>
  <c r="G27" i="5"/>
  <c r="G26" i="5"/>
  <c r="G25" i="5"/>
  <c r="G24" i="5"/>
  <c r="H19" i="5"/>
  <c r="H16" i="5"/>
  <c r="H15" i="5"/>
  <c r="H14" i="5"/>
  <c r="H13" i="5"/>
  <c r="H12" i="5"/>
  <c r="H11" i="5"/>
  <c r="H10" i="5"/>
  <c r="H17" i="6" l="1"/>
  <c r="H18" i="6" s="1"/>
  <c r="H20" i="6" s="1"/>
  <c r="H21" i="6" s="1"/>
  <c r="H35" i="6" s="1"/>
  <c r="H36" i="6" s="1"/>
  <c r="H17" i="5"/>
  <c r="H18" i="5" s="1"/>
  <c r="H20" i="5"/>
  <c r="H21" i="5" s="1"/>
  <c r="G28" i="5"/>
  <c r="H28" i="5" s="1"/>
  <c r="H30" i="5" l="1"/>
  <c r="H31" i="5" s="1"/>
  <c r="D23" i="3" l="1"/>
  <c r="D22" i="3"/>
  <c r="D15" i="3"/>
  <c r="D17" i="3" s="1"/>
  <c r="D18" i="3" s="1"/>
  <c r="H77" i="2"/>
  <c r="H76" i="2"/>
  <c r="H73" i="2"/>
  <c r="H70" i="2"/>
  <c r="H67" i="2"/>
  <c r="H62" i="2"/>
  <c r="H61" i="2"/>
  <c r="H58" i="2"/>
  <c r="H55" i="2"/>
  <c r="H52" i="2"/>
  <c r="G43" i="2"/>
  <c r="H43" i="2" s="1"/>
  <c r="H44" i="2" s="1"/>
  <c r="H48" i="2" s="1"/>
  <c r="C25" i="2" s="1"/>
  <c r="E25" i="2" s="1"/>
  <c r="E16" i="2"/>
  <c r="H79" i="1"/>
  <c r="H78" i="1"/>
  <c r="H75" i="1"/>
  <c r="H72" i="1"/>
  <c r="H69" i="1"/>
  <c r="H64" i="1"/>
  <c r="H63" i="1"/>
  <c r="H60" i="1"/>
  <c r="H57" i="1"/>
  <c r="H54" i="1"/>
  <c r="G45" i="1"/>
  <c r="H45" i="1" s="1"/>
  <c r="H46" i="1" s="1"/>
  <c r="E25" i="1"/>
  <c r="E17" i="1"/>
  <c r="H50" i="1" l="1"/>
  <c r="G81" i="1"/>
  <c r="G66" i="1"/>
  <c r="D25" i="3"/>
  <c r="G79" i="2"/>
  <c r="C26" i="2" s="1"/>
  <c r="E26" i="2" s="1"/>
  <c r="G64" i="2"/>
  <c r="C18" i="2" s="1"/>
  <c r="E18" i="2" s="1"/>
  <c r="E19" i="2" s="1"/>
  <c r="E20" i="2" s="1"/>
  <c r="H40" i="2"/>
  <c r="C23" i="2" s="1"/>
  <c r="E23" i="2" s="1"/>
  <c r="H42" i="1"/>
  <c r="C26" i="1" l="1"/>
  <c r="E26" i="1" s="1"/>
  <c r="C24" i="1"/>
  <c r="E24" i="1" s="1"/>
  <c r="C19" i="1"/>
  <c r="E19" i="1" s="1"/>
  <c r="E20" i="1" s="1"/>
  <c r="E21" i="1" s="1"/>
  <c r="D26" i="3"/>
  <c r="D28" i="3" s="1"/>
  <c r="D30" i="3" s="1"/>
  <c r="E27" i="1"/>
  <c r="E27" i="2"/>
  <c r="E28" i="2" s="1"/>
  <c r="E30" i="2" s="1"/>
  <c r="E32" i="2" s="1"/>
  <c r="E28" i="1" l="1"/>
  <c r="E29" i="1" s="1"/>
  <c r="E31" i="1" s="1"/>
  <c r="E33" i="1" s="1"/>
</calcChain>
</file>

<file path=xl/sharedStrings.xml><?xml version="1.0" encoding="utf-8"?>
<sst xmlns="http://schemas.openxmlformats.org/spreadsheetml/2006/main" count="705" uniqueCount="157">
  <si>
    <t>Navn</t>
  </si>
  <si>
    <t>Lisens</t>
  </si>
  <si>
    <t>Dato:</t>
  </si>
  <si>
    <t>Voltigør :</t>
  </si>
  <si>
    <t>Arrangør:</t>
  </si>
  <si>
    <t>Longør:</t>
  </si>
  <si>
    <t>Klubb:</t>
  </si>
  <si>
    <t>Hest:</t>
  </si>
  <si>
    <t>Obligatorisk program</t>
  </si>
  <si>
    <t>Kommentar</t>
  </si>
  <si>
    <t>Karakter</t>
  </si>
  <si>
    <t>Opphopp</t>
  </si>
  <si>
    <t>Grunnsits</t>
  </si>
  <si>
    <t>Fane</t>
  </si>
  <si>
    <t>Mølle</t>
  </si>
  <si>
    <t>Saks del 1</t>
  </si>
  <si>
    <t>Saks del 2</t>
  </si>
  <si>
    <t>Stående</t>
  </si>
  <si>
    <t>Avsprang til innsiden</t>
  </si>
  <si>
    <t xml:space="preserve">Sum obl. program:  </t>
  </si>
  <si>
    <t>Hesten:</t>
  </si>
  <si>
    <t>x2</t>
  </si>
  <si>
    <t xml:space="preserve">Obl.prog. + hesten:   </t>
  </si>
  <si>
    <t xml:space="preserve">Obl.prog. + hesten /10  </t>
  </si>
  <si>
    <t>Kür</t>
  </si>
  <si>
    <t>Koeff</t>
  </si>
  <si>
    <t>Sum</t>
  </si>
  <si>
    <t xml:space="preserve"> </t>
  </si>
  <si>
    <t>Vanskelighetsgrad</t>
  </si>
  <si>
    <t>x1</t>
  </si>
  <si>
    <t>Komposisjon</t>
  </si>
  <si>
    <t>Utførelse</t>
  </si>
  <si>
    <t>Hesten</t>
  </si>
  <si>
    <t>Sum /5</t>
  </si>
  <si>
    <t>Sum obligatorisk program + kür</t>
  </si>
  <si>
    <t>Sluttresultat:</t>
  </si>
  <si>
    <t>Vanskelighetsgradhetsgrad Individuelt</t>
  </si>
  <si>
    <t>Max. 10 øvinger regnes</t>
  </si>
  <si>
    <t>Poeng</t>
  </si>
  <si>
    <t>R-øvinger</t>
  </si>
  <si>
    <t>D-øvinger</t>
  </si>
  <si>
    <t>M-øvinger</t>
  </si>
  <si>
    <t>E-øvinger</t>
  </si>
  <si>
    <t>Antal øvninger</t>
  </si>
  <si>
    <t>Fradrag</t>
  </si>
  <si>
    <t>Total fradrag</t>
  </si>
  <si>
    <t>/ antall øvinger</t>
  </si>
  <si>
    <t>Fradrag för fall</t>
  </si>
  <si>
    <t>Hest obigatorisk</t>
  </si>
  <si>
    <t>Poeng 0 till 10</t>
  </si>
  <si>
    <t>Galoppkvalitet</t>
  </si>
  <si>
    <t>Gangart</t>
  </si>
  <si>
    <t>Rytme</t>
  </si>
  <si>
    <t>Løsgjorthet</t>
  </si>
  <si>
    <t>Kontakt</t>
  </si>
  <si>
    <t>Fremadbydning</t>
  </si>
  <si>
    <t>Rettstilling</t>
  </si>
  <si>
    <t>Samling</t>
  </si>
  <si>
    <t>Hestens voltiger barhet</t>
  </si>
  <si>
    <t>Ettergift</t>
  </si>
  <si>
    <t>Regelmessighet</t>
  </si>
  <si>
    <t>Volten</t>
  </si>
  <si>
    <t>Longering</t>
  </si>
  <si>
    <t>Helhet</t>
  </si>
  <si>
    <t>Innløp, hilsing og travrunde</t>
  </si>
  <si>
    <t>Longør og hest</t>
  </si>
  <si>
    <t>Hest kür</t>
  </si>
  <si>
    <t xml:space="preserve">1 sving </t>
  </si>
  <si>
    <t>Halv mølle</t>
  </si>
  <si>
    <t>1 baklengs sving</t>
  </si>
  <si>
    <t>Obl.prog. + hesten /9</t>
  </si>
  <si>
    <t>x3</t>
  </si>
  <si>
    <t>0,3</t>
  </si>
  <si>
    <t>Lisensnr</t>
  </si>
  <si>
    <t>Voltigør:</t>
  </si>
  <si>
    <t>Nybegynnermølle</t>
  </si>
  <si>
    <t>2 svinger</t>
  </si>
  <si>
    <t>Knestående</t>
  </si>
  <si>
    <t>Avgang</t>
  </si>
  <si>
    <t>Sum obl. program</t>
  </si>
  <si>
    <t xml:space="preserve">Sum  </t>
  </si>
  <si>
    <t xml:space="preserve">Sluttresultat: </t>
  </si>
  <si>
    <t>Gangarts-kvalitet</t>
  </si>
  <si>
    <t xml:space="preserve">Voltiger- barhet
</t>
  </si>
  <si>
    <t>Lydighet</t>
  </si>
  <si>
    <t>medhjelper /leier  -2</t>
  </si>
  <si>
    <t>Hestepoeng</t>
  </si>
  <si>
    <t>B-program tropp</t>
  </si>
  <si>
    <t>Navn:</t>
  </si>
  <si>
    <t>Lag:</t>
  </si>
  <si>
    <t xml:space="preserve">Klubb: </t>
  </si>
  <si>
    <r>
      <t>Voltigører:</t>
    </r>
    <r>
      <rPr>
        <sz val="10"/>
        <rFont val="Arial"/>
        <family val="2"/>
      </rPr>
      <t>1)</t>
    </r>
  </si>
  <si>
    <t>2)</t>
  </si>
  <si>
    <t>3)</t>
  </si>
  <si>
    <t>4)</t>
  </si>
  <si>
    <t>5)</t>
  </si>
  <si>
    <t>1 sving</t>
  </si>
  <si>
    <t>1 baklengs sving og avgang</t>
  </si>
  <si>
    <t xml:space="preserve">Sum obl. program /ant. voltigører:  </t>
  </si>
  <si>
    <t xml:space="preserve">Obl.prog. + hesten  </t>
  </si>
  <si>
    <t xml:space="preserve">Hest </t>
  </si>
  <si>
    <t>x1,5</t>
  </si>
  <si>
    <t xml:space="preserve">Sum obligatorisk program + kür:  </t>
  </si>
  <si>
    <t>C-program tropp</t>
  </si>
  <si>
    <t>Avgang til innsiden</t>
  </si>
  <si>
    <t xml:space="preserve">Sum obl. program /ant voltigører:  </t>
  </si>
  <si>
    <t>Obl.prog. + hesten /7,5</t>
  </si>
  <si>
    <t>Avdrag för fall</t>
  </si>
  <si>
    <t>D øvelser</t>
  </si>
  <si>
    <t>M øvelser</t>
  </si>
  <si>
    <t>E øvelser</t>
  </si>
  <si>
    <t>Antall øvelser</t>
  </si>
  <si>
    <t>Poeng vanskelighetsgrad</t>
  </si>
  <si>
    <t xml:space="preserve"> /antal øvelser</t>
  </si>
  <si>
    <t>Poeng utførelse</t>
  </si>
  <si>
    <t>Max. 20 øvelser</t>
  </si>
  <si>
    <t>A-program tropp</t>
  </si>
  <si>
    <t>Saks 1.del</t>
  </si>
  <si>
    <t>Saks 2.del</t>
  </si>
  <si>
    <t>Max. 25 øvelser</t>
  </si>
  <si>
    <t>0,1</t>
  </si>
  <si>
    <t>Hestepoeng  obligatorisk</t>
  </si>
  <si>
    <t>Hestepoeng kür</t>
  </si>
  <si>
    <t>*1,5</t>
  </si>
  <si>
    <t>Obligatorisk program + hesten</t>
  </si>
  <si>
    <t>Sum/7,5</t>
  </si>
  <si>
    <t>Sum obli. program + kür</t>
  </si>
  <si>
    <t>D-program tropp</t>
  </si>
  <si>
    <t>Obl.prog. + hesten /6</t>
  </si>
  <si>
    <t>Sum/6,5</t>
  </si>
  <si>
    <t>Balanse</t>
  </si>
  <si>
    <t>Spenning og strekk</t>
  </si>
  <si>
    <t>Hensyn til hesten</t>
  </si>
  <si>
    <t>Utstråling og utnyttelse av musikken</t>
  </si>
  <si>
    <t>Hest</t>
  </si>
  <si>
    <t>Poeng kür</t>
  </si>
  <si>
    <t>x 1,5</t>
  </si>
  <si>
    <t>x 2,5</t>
  </si>
  <si>
    <t>x 2,0</t>
  </si>
  <si>
    <t>x 2</t>
  </si>
  <si>
    <t>Total</t>
  </si>
  <si>
    <t xml:space="preserve"> /5</t>
  </si>
  <si>
    <t>Øvelser</t>
  </si>
  <si>
    <t>Hver øvelse bedømmes fra 0-10</t>
  </si>
  <si>
    <t>Sum /7</t>
  </si>
  <si>
    <t xml:space="preserve">Hestepoeng  </t>
  </si>
  <si>
    <t>Tropp:</t>
  </si>
  <si>
    <t>E-program tropp tønne</t>
  </si>
  <si>
    <t>E-program individuelt tønne</t>
  </si>
  <si>
    <t>Voltigør</t>
  </si>
  <si>
    <t>Sum /7,5</t>
  </si>
  <si>
    <t>A-program individuell</t>
  </si>
  <si>
    <t>B-program individuell</t>
  </si>
  <si>
    <t>Fradrag for fall</t>
  </si>
  <si>
    <t>C-program individuell</t>
  </si>
  <si>
    <t>D-program individuell</t>
  </si>
  <si>
    <t>E-program individuell 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</si>
</sst>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0.000"/>
    <numFmt numFmtId="166" formatCode="0.0"/>
    <numFmt numFmtId="167" formatCode="_-* #,##0.0_-;\-* #,##0.0_-;_-* &quot;-&quot;??_-;_-@_-"/>
    <numFmt numFmtId="168" formatCode="_-* #,##0.000_-;\-* #,##0.000_-;_-* &quot;-&quot;??_-;_-@_-"/>
    <numFmt numFmtId="169" formatCode="0_ ;\-0\ "/>
    <numFmt numFmtId="170" formatCode="_-* #,##0.00\ _k_r_-;\-* #,##0.00\ _k_r_-;_-* &quot;-&quot;??\ _k_r_-;_-@_-"/>
    <numFmt numFmtId="171" formatCode="_ * #,##0.000_ ;_ * \-#,##0.000_ ;_ * &quot;-&quot;?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Cambria"/>
      <family val="1"/>
    </font>
    <font>
      <b/>
      <sz val="10"/>
      <name val="Arial"/>
      <family val="2"/>
      <charset val="204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FC9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</cellStyleXfs>
  <cellXfs count="3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4" xfId="0" applyFont="1" applyBorder="1"/>
    <xf numFmtId="0" fontId="4" fillId="0" borderId="5" xfId="0" applyFont="1" applyBorder="1"/>
    <xf numFmtId="165" fontId="4" fillId="2" borderId="7" xfId="0" applyNumberFormat="1" applyFont="1" applyFill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165" fontId="4" fillId="2" borderId="10" xfId="0" applyNumberFormat="1" applyFont="1" applyFill="1" applyBorder="1"/>
    <xf numFmtId="165" fontId="4" fillId="2" borderId="11" xfId="0" applyNumberFormat="1" applyFont="1" applyFill="1" applyBorder="1"/>
    <xf numFmtId="0" fontId="4" fillId="0" borderId="8" xfId="0" applyFont="1" applyFill="1" applyBorder="1"/>
    <xf numFmtId="0" fontId="4" fillId="0" borderId="12" xfId="0" applyFont="1" applyBorder="1" applyAlignment="1">
      <alignment horizontal="center"/>
    </xf>
    <xf numFmtId="165" fontId="4" fillId="0" borderId="13" xfId="0" applyNumberFormat="1" applyFont="1" applyBorder="1"/>
    <xf numFmtId="0" fontId="4" fillId="0" borderId="0" xfId="0" applyFont="1" applyAlignment="1">
      <alignment horizontal="right"/>
    </xf>
    <xf numFmtId="165" fontId="4" fillId="2" borderId="8" xfId="0" applyNumberFormat="1" applyFont="1" applyFill="1" applyBorder="1"/>
    <xf numFmtId="0" fontId="4" fillId="0" borderId="0" xfId="0" applyFont="1" applyBorder="1" applyAlignment="1">
      <alignment horizontal="center"/>
    </xf>
    <xf numFmtId="165" fontId="4" fillId="0" borderId="8" xfId="0" applyNumberFormat="1" applyFont="1" applyFill="1" applyBorder="1"/>
    <xf numFmtId="0" fontId="4" fillId="0" borderId="0" xfId="0" applyFont="1" applyAlignment="1">
      <alignment horizontal="right"/>
    </xf>
    <xf numFmtId="165" fontId="4" fillId="0" borderId="16" xfId="0" applyNumberFormat="1" applyFont="1" applyBorder="1"/>
    <xf numFmtId="165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4" fillId="2" borderId="6" xfId="0" applyNumberFormat="1" applyFont="1" applyFill="1" applyBorder="1"/>
    <xf numFmtId="0" fontId="4" fillId="0" borderId="6" xfId="0" applyFont="1" applyBorder="1" applyAlignment="1">
      <alignment horizontal="center"/>
    </xf>
    <xf numFmtId="165" fontId="4" fillId="0" borderId="7" xfId="0" applyNumberFormat="1" applyFont="1" applyBorder="1"/>
    <xf numFmtId="165" fontId="4" fillId="2" borderId="9" xfId="0" applyNumberFormat="1" applyFont="1" applyFill="1" applyBorder="1"/>
    <xf numFmtId="0" fontId="4" fillId="0" borderId="9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0" fontId="5" fillId="3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/>
    </xf>
    <xf numFmtId="165" fontId="4" fillId="3" borderId="4" xfId="0" applyNumberFormat="1" applyFont="1" applyFill="1" applyBorder="1"/>
    <xf numFmtId="0" fontId="6" fillId="0" borderId="0" xfId="0" applyFont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15" xfId="2" applyFont="1" applyFill="1" applyBorder="1"/>
    <xf numFmtId="0" fontId="8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vertical="center"/>
    </xf>
    <xf numFmtId="0" fontId="8" fillId="0" borderId="9" xfId="2" applyFont="1" applyFill="1" applyBorder="1" applyAlignment="1">
      <alignment vertical="center"/>
    </xf>
    <xf numFmtId="166" fontId="8" fillId="0" borderId="8" xfId="2" applyNumberFormat="1" applyFont="1" applyFill="1" applyBorder="1" applyAlignment="1">
      <alignment horizontal="center" vertical="center"/>
    </xf>
    <xf numFmtId="165" fontId="8" fillId="0" borderId="8" xfId="1" applyNumberFormat="1" applyFont="1" applyFill="1" applyBorder="1" applyAlignment="1">
      <alignment horizontal="center" vertical="center"/>
    </xf>
    <xf numFmtId="0" fontId="8" fillId="0" borderId="22" xfId="2" applyFont="1" applyFill="1" applyBorder="1"/>
    <xf numFmtId="49" fontId="8" fillId="0" borderId="8" xfId="2" applyNumberFormat="1" applyFont="1" applyFill="1" applyBorder="1" applyAlignment="1">
      <alignment horizontal="center" vertical="center"/>
    </xf>
    <xf numFmtId="0" fontId="8" fillId="0" borderId="9" xfId="2" applyFont="1" applyFill="1" applyBorder="1"/>
    <xf numFmtId="0" fontId="8" fillId="0" borderId="23" xfId="2" applyFont="1" applyFill="1" applyBorder="1"/>
    <xf numFmtId="1" fontId="8" fillId="0" borderId="8" xfId="2" applyNumberFormat="1" applyFont="1" applyFill="1" applyBorder="1" applyAlignment="1">
      <alignment horizontal="center"/>
    </xf>
    <xf numFmtId="0" fontId="9" fillId="0" borderId="24" xfId="2" applyFont="1" applyFill="1" applyBorder="1" applyAlignment="1">
      <alignment vertical="center"/>
    </xf>
    <xf numFmtId="0" fontId="8" fillId="0" borderId="19" xfId="2" applyFont="1" applyFill="1" applyBorder="1"/>
    <xf numFmtId="0" fontId="10" fillId="0" borderId="19" xfId="2" applyFont="1" applyFill="1" applyBorder="1"/>
    <xf numFmtId="165" fontId="9" fillId="0" borderId="25" xfId="1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9" fillId="0" borderId="0" xfId="2" applyFont="1" applyFill="1" applyBorder="1"/>
    <xf numFmtId="167" fontId="8" fillId="0" borderId="0" xfId="1" applyNumberFormat="1" applyFont="1" applyFill="1" applyBorder="1"/>
    <xf numFmtId="0" fontId="8" fillId="0" borderId="0" xfId="2" applyFont="1" applyFill="1" applyBorder="1" applyAlignment="1">
      <alignment horizontal="left"/>
    </xf>
    <xf numFmtId="164" fontId="8" fillId="0" borderId="0" xfId="1" applyFont="1" applyFill="1"/>
    <xf numFmtId="168" fontId="8" fillId="0" borderId="0" xfId="1" applyNumberFormat="1" applyFont="1" applyFill="1" applyBorder="1"/>
    <xf numFmtId="0" fontId="8" fillId="0" borderId="9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" fontId="8" fillId="0" borderId="8" xfId="1" applyNumberFormat="1" applyFont="1" applyFill="1" applyBorder="1" applyAlignment="1">
      <alignment horizontal="center" vertical="center"/>
    </xf>
    <xf numFmtId="169" fontId="8" fillId="0" borderId="8" xfId="1" applyNumberFormat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8" fontId="8" fillId="0" borderId="8" xfId="1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8" fillId="0" borderId="23" xfId="0" applyFont="1" applyFill="1" applyBorder="1"/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64" fontId="8" fillId="0" borderId="0" xfId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8" fillId="0" borderId="19" xfId="2" applyFont="1" applyFill="1" applyBorder="1" applyAlignment="1">
      <alignment vertical="center"/>
    </xf>
    <xf numFmtId="0" fontId="9" fillId="0" borderId="0" xfId="2" applyFont="1" applyFill="1"/>
    <xf numFmtId="0" fontId="15" fillId="0" borderId="34" xfId="2" applyFont="1" applyFill="1" applyBorder="1" applyAlignment="1">
      <alignment horizontal="left" vertical="center"/>
    </xf>
    <xf numFmtId="9" fontId="14" fillId="0" borderId="34" xfId="2" applyNumberFormat="1" applyFont="1" applyFill="1" applyBorder="1" applyAlignment="1">
      <alignment horizontal="center" vertical="center" wrapText="1"/>
    </xf>
    <xf numFmtId="166" fontId="9" fillId="0" borderId="34" xfId="1" applyNumberFormat="1" applyFont="1" applyFill="1" applyBorder="1" applyAlignment="1">
      <alignment horizontal="center" vertical="center"/>
    </xf>
    <xf numFmtId="165" fontId="8" fillId="0" borderId="35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15" fillId="0" borderId="2" xfId="2" applyFont="1" applyFill="1" applyBorder="1" applyAlignment="1">
      <alignment horizontal="left" vertical="center" wrapText="1"/>
    </xf>
    <xf numFmtId="9" fontId="14" fillId="0" borderId="2" xfId="2" applyNumberFormat="1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center" vertical="center"/>
    </xf>
    <xf numFmtId="165" fontId="8" fillId="0" borderId="25" xfId="1" applyNumberFormat="1" applyFont="1" applyFill="1" applyBorder="1" applyAlignment="1">
      <alignment horizontal="center" vertical="center" wrapText="1"/>
    </xf>
    <xf numFmtId="0" fontId="4" fillId="0" borderId="0" xfId="2" applyFill="1"/>
    <xf numFmtId="0" fontId="7" fillId="0" borderId="0" xfId="2" applyFont="1" applyFill="1" applyBorder="1" applyAlignment="1">
      <alignment vertical="center"/>
    </xf>
    <xf numFmtId="0" fontId="4" fillId="0" borderId="1" xfId="0" applyFont="1" applyBorder="1"/>
    <xf numFmtId="0" fontId="6" fillId="0" borderId="13" xfId="0" applyFont="1" applyBorder="1" applyAlignment="1">
      <alignment vertical="center"/>
    </xf>
    <xf numFmtId="165" fontId="4" fillId="2" borderId="39" xfId="0" applyNumberFormat="1" applyFont="1" applyFill="1" applyBorder="1"/>
    <xf numFmtId="0" fontId="5" fillId="0" borderId="0" xfId="0" applyFont="1" applyFill="1" applyBorder="1"/>
    <xf numFmtId="0" fontId="5" fillId="0" borderId="9" xfId="0" applyFont="1" applyBorder="1"/>
    <xf numFmtId="0" fontId="4" fillId="0" borderId="3" xfId="0" applyFont="1" applyBorder="1" applyAlignment="1">
      <alignment horizontal="center"/>
    </xf>
    <xf numFmtId="165" fontId="4" fillId="2" borderId="5" xfId="0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Fill="1"/>
    <xf numFmtId="9" fontId="18" fillId="0" borderId="8" xfId="2" applyNumberFormat="1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right"/>
    </xf>
    <xf numFmtId="0" fontId="17" fillId="0" borderId="0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0" fillId="0" borderId="0" xfId="0" applyBorder="1"/>
    <xf numFmtId="165" fontId="8" fillId="0" borderId="15" xfId="3" applyNumberFormat="1" applyFont="1" applyFill="1" applyBorder="1" applyAlignment="1">
      <alignment horizontal="center" vertical="center" wrapText="1"/>
    </xf>
    <xf numFmtId="166" fontId="9" fillId="0" borderId="0" xfId="3" applyNumberFormat="1" applyFont="1" applyFill="1" applyBorder="1" applyAlignment="1" applyProtection="1">
      <alignment horizontal="center" vertical="center"/>
      <protection locked="0"/>
    </xf>
    <xf numFmtId="165" fontId="8" fillId="0" borderId="8" xfId="0" applyNumberFormat="1" applyFont="1" applyFill="1" applyBorder="1" applyAlignment="1">
      <alignment horizontal="center" vertical="center"/>
    </xf>
    <xf numFmtId="9" fontId="18" fillId="0" borderId="0" xfId="2" applyNumberFormat="1" applyFont="1" applyFill="1" applyBorder="1" applyAlignment="1">
      <alignment horizontal="center" vertical="center" wrapText="1"/>
    </xf>
    <xf numFmtId="165" fontId="8" fillId="0" borderId="0" xfId="3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35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6" fontId="9" fillId="0" borderId="0" xfId="3" applyNumberFormat="1" applyFont="1" applyFill="1" applyBorder="1" applyAlignment="1" applyProtection="1">
      <alignment horizontal="center" vertical="center"/>
      <protection locked="0"/>
    </xf>
    <xf numFmtId="165" fontId="8" fillId="0" borderId="8" xfId="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34" xfId="0" applyFont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0" fillId="0" borderId="8" xfId="0" applyBorder="1"/>
    <xf numFmtId="0" fontId="4" fillId="0" borderId="0" xfId="0" applyFont="1" applyAlignment="1"/>
    <xf numFmtId="0" fontId="4" fillId="0" borderId="12" xfId="0" applyFont="1" applyBorder="1" applyAlignment="1">
      <alignment horizontal="left"/>
    </xf>
    <xf numFmtId="165" fontId="4" fillId="0" borderId="5" xfId="0" applyNumberFormat="1" applyFont="1" applyBorder="1"/>
    <xf numFmtId="0" fontId="4" fillId="0" borderId="0" xfId="0" applyFont="1" applyBorder="1" applyAlignment="1"/>
    <xf numFmtId="165" fontId="4" fillId="0" borderId="34" xfId="0" applyNumberFormat="1" applyFont="1" applyFill="1" applyBorder="1"/>
    <xf numFmtId="165" fontId="4" fillId="0" borderId="36" xfId="0" applyNumberFormat="1" applyFont="1" applyBorder="1"/>
    <xf numFmtId="0" fontId="5" fillId="0" borderId="8" xfId="0" applyFont="1" applyBorder="1"/>
    <xf numFmtId="0" fontId="4" fillId="0" borderId="9" xfId="0" applyFont="1" applyBorder="1" applyAlignment="1"/>
    <xf numFmtId="0" fontId="4" fillId="0" borderId="21" xfId="0" applyFont="1" applyBorder="1" applyAlignment="1"/>
    <xf numFmtId="165" fontId="4" fillId="0" borderId="8" xfId="0" applyNumberFormat="1" applyFont="1" applyBorder="1"/>
    <xf numFmtId="0" fontId="7" fillId="0" borderId="0" xfId="0" applyFont="1" applyFill="1" applyBorder="1"/>
    <xf numFmtId="0" fontId="8" fillId="0" borderId="15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vertical="center"/>
    </xf>
    <xf numFmtId="2" fontId="8" fillId="0" borderId="22" xfId="0" applyNumberFormat="1" applyFont="1" applyFill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166" fontId="8" fillId="0" borderId="8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9" fillId="0" borderId="24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2" fontId="10" fillId="0" borderId="19" xfId="0" applyNumberFormat="1" applyFont="1" applyFill="1" applyBorder="1" applyAlignment="1">
      <alignment vertical="center"/>
    </xf>
    <xf numFmtId="9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vertical="center"/>
    </xf>
    <xf numFmtId="164" fontId="8" fillId="0" borderId="0" xfId="1" applyFont="1" applyFill="1" applyAlignment="1">
      <alignment vertical="center"/>
    </xf>
    <xf numFmtId="165" fontId="8" fillId="0" borderId="8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center"/>
    </xf>
    <xf numFmtId="0" fontId="8" fillId="0" borderId="9" xfId="0" applyFont="1" applyFill="1" applyBorder="1"/>
    <xf numFmtId="0" fontId="8" fillId="0" borderId="23" xfId="0" applyFont="1" applyFill="1" applyBorder="1" applyAlignment="1">
      <alignment horizontal="left"/>
    </xf>
    <xf numFmtId="164" fontId="8" fillId="0" borderId="23" xfId="1" applyFont="1" applyFill="1" applyBorder="1"/>
    <xf numFmtId="165" fontId="8" fillId="0" borderId="8" xfId="1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8" fillId="0" borderId="19" xfId="0" applyFont="1" applyFill="1" applyBorder="1"/>
    <xf numFmtId="0" fontId="8" fillId="0" borderId="19" xfId="0" applyFont="1" applyFill="1" applyBorder="1" applyAlignment="1">
      <alignment vertical="center"/>
    </xf>
    <xf numFmtId="165" fontId="9" fillId="0" borderId="3" xfId="1" applyNumberFormat="1" applyFont="1" applyFill="1" applyBorder="1" applyAlignment="1">
      <alignment horizontal="center" vertical="center"/>
    </xf>
    <xf numFmtId="9" fontId="9" fillId="0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/>
    </xf>
    <xf numFmtId="1" fontId="8" fillId="4" borderId="8" xfId="2" applyNumberFormat="1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1" fontId="8" fillId="4" borderId="8" xfId="1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166" fontId="9" fillId="4" borderId="34" xfId="1" applyNumberFormat="1" applyFont="1" applyFill="1" applyBorder="1" applyAlignment="1">
      <alignment horizontal="center" vertical="center"/>
    </xf>
    <xf numFmtId="166" fontId="9" fillId="4" borderId="2" xfId="1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165" fontId="8" fillId="4" borderId="8" xfId="1" applyNumberFormat="1" applyFont="1" applyFill="1" applyBorder="1" applyAlignment="1">
      <alignment horizontal="center"/>
    </xf>
    <xf numFmtId="165" fontId="4" fillId="5" borderId="8" xfId="0" applyNumberFormat="1" applyFont="1" applyFill="1" applyBorder="1"/>
    <xf numFmtId="166" fontId="9" fillId="4" borderId="8" xfId="3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/>
    <xf numFmtId="0" fontId="0" fillId="0" borderId="21" xfId="0" applyBorder="1" applyAlignment="1"/>
    <xf numFmtId="0" fontId="4" fillId="0" borderId="9" xfId="0" applyFont="1" applyBorder="1"/>
    <xf numFmtId="165" fontId="0" fillId="0" borderId="26" xfId="0" applyNumberFormat="1" applyBorder="1"/>
    <xf numFmtId="0" fontId="4" fillId="0" borderId="26" xfId="0" applyFont="1" applyBorder="1"/>
    <xf numFmtId="0" fontId="4" fillId="0" borderId="48" xfId="0" applyFont="1" applyBorder="1" applyAlignment="1">
      <alignment horizontal="center"/>
    </xf>
    <xf numFmtId="165" fontId="4" fillId="0" borderId="39" xfId="0" applyNumberFormat="1" applyFont="1" applyBorder="1"/>
    <xf numFmtId="165" fontId="4" fillId="5" borderId="26" xfId="0" applyNumberFormat="1" applyFont="1" applyFill="1" applyBorder="1"/>
    <xf numFmtId="165" fontId="4" fillId="4" borderId="8" xfId="0" applyNumberFormat="1" applyFont="1" applyFill="1" applyBorder="1"/>
    <xf numFmtId="0" fontId="8" fillId="5" borderId="21" xfId="0" applyFont="1" applyFill="1" applyBorder="1" applyAlignment="1">
      <alignment vertical="center"/>
    </xf>
    <xf numFmtId="166" fontId="4" fillId="2" borderId="7" xfId="0" applyNumberFormat="1" applyFont="1" applyFill="1" applyBorder="1"/>
    <xf numFmtId="166" fontId="4" fillId="2" borderId="10" xfId="0" applyNumberFormat="1" applyFont="1" applyFill="1" applyBorder="1"/>
    <xf numFmtId="166" fontId="4" fillId="2" borderId="11" xfId="0" applyNumberFormat="1" applyFont="1" applyFill="1" applyBorder="1"/>
    <xf numFmtId="9" fontId="14" fillId="0" borderId="28" xfId="2" applyNumberFormat="1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9" fontId="14" fillId="0" borderId="8" xfId="2" applyNumberFormat="1" applyFont="1" applyFill="1" applyBorder="1" applyAlignment="1">
      <alignment horizontal="center" vertical="center" wrapText="1"/>
    </xf>
    <xf numFmtId="0" fontId="14" fillId="0" borderId="34" xfId="2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4" fillId="2" borderId="8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71" fontId="8" fillId="0" borderId="8" xfId="0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5" fontId="8" fillId="0" borderId="8" xfId="3" applyNumberFormat="1" applyFont="1" applyFill="1" applyBorder="1" applyAlignment="1">
      <alignment horizontal="center" vertical="center" wrapText="1"/>
    </xf>
    <xf numFmtId="166" fontId="9" fillId="0" borderId="0" xfId="3" applyNumberFormat="1" applyFont="1" applyFill="1" applyBorder="1" applyAlignment="1" applyProtection="1">
      <alignment horizontal="center" vertical="center"/>
      <protection locked="0"/>
    </xf>
    <xf numFmtId="1" fontId="8" fillId="5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165" fontId="9" fillId="0" borderId="19" xfId="1" applyNumberFormat="1" applyFont="1" applyFill="1" applyBorder="1" applyAlignment="1">
      <alignment horizontal="center" vertical="center"/>
    </xf>
    <xf numFmtId="2" fontId="10" fillId="0" borderId="37" xfId="0" applyNumberFormat="1" applyFont="1" applyFill="1" applyBorder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Border="1"/>
    <xf numFmtId="0" fontId="7" fillId="0" borderId="0" xfId="0" applyFont="1" applyFill="1"/>
    <xf numFmtId="0" fontId="8" fillId="0" borderId="26" xfId="0" applyFont="1" applyFill="1" applyBorder="1" applyAlignment="1">
      <alignment horizontal="center"/>
    </xf>
    <xf numFmtId="0" fontId="8" fillId="0" borderId="8" xfId="0" applyFont="1" applyFill="1" applyBorder="1"/>
    <xf numFmtId="166" fontId="8" fillId="0" borderId="8" xfId="0" applyNumberFormat="1" applyFont="1" applyFill="1" applyBorder="1"/>
    <xf numFmtId="166" fontId="8" fillId="0" borderId="26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0" fontId="9" fillId="0" borderId="0" xfId="0" applyFont="1" applyFill="1" applyAlignment="1">
      <alignment horizontal="right"/>
    </xf>
    <xf numFmtId="165" fontId="8" fillId="0" borderId="4" xfId="0" applyNumberFormat="1" applyFont="1" applyFill="1" applyBorder="1" applyAlignment="1">
      <alignment horizontal="left"/>
    </xf>
    <xf numFmtId="165" fontId="4" fillId="2" borderId="8" xfId="0" applyNumberFormat="1" applyFont="1" applyFill="1" applyBorder="1" applyAlignment="1">
      <alignment horizontal="center"/>
    </xf>
    <xf numFmtId="165" fontId="0" fillId="0" borderId="0" xfId="0" applyNumberFormat="1"/>
    <xf numFmtId="166" fontId="8" fillId="4" borderId="8" xfId="0" applyNumberFormat="1" applyFont="1" applyFill="1" applyBorder="1" applyAlignment="1">
      <alignment horizontal="center" vertical="center"/>
    </xf>
    <xf numFmtId="165" fontId="8" fillId="0" borderId="0" xfId="3" applyNumberFormat="1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left" vertical="center" wrapText="1"/>
    </xf>
    <xf numFmtId="0" fontId="16" fillId="0" borderId="21" xfId="2" applyFont="1" applyFill="1" applyBorder="1" applyAlignment="1">
      <alignment horizontal="left" vertical="center" wrapText="1"/>
    </xf>
    <xf numFmtId="0" fontId="9" fillId="0" borderId="26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8" fillId="0" borderId="23" xfId="2" applyFont="1" applyFill="1" applyBorder="1" applyAlignment="1">
      <alignment horizontal="left" vertical="center" wrapText="1"/>
    </xf>
    <xf numFmtId="0" fontId="8" fillId="0" borderId="21" xfId="2" applyFont="1" applyFill="1" applyBorder="1" applyAlignment="1">
      <alignment horizontal="left" vertical="center" wrapText="1"/>
    </xf>
    <xf numFmtId="0" fontId="8" fillId="0" borderId="9" xfId="2" applyFont="1" applyFill="1" applyBorder="1" applyAlignment="1">
      <alignment horizontal="left" vertical="center"/>
    </xf>
    <xf numFmtId="0" fontId="8" fillId="0" borderId="23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4" fillId="0" borderId="4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wrapText="1"/>
    </xf>
    <xf numFmtId="0" fontId="9" fillId="0" borderId="16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left" vertical="center" wrapText="1"/>
    </xf>
    <xf numFmtId="0" fontId="16" fillId="0" borderId="16" xfId="2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horizontal="left" vertical="center" wrapText="1"/>
    </xf>
    <xf numFmtId="9" fontId="18" fillId="0" borderId="26" xfId="2" applyNumberFormat="1" applyFont="1" applyFill="1" applyBorder="1" applyAlignment="1">
      <alignment horizontal="center" vertical="center" wrapText="1"/>
    </xf>
    <xf numFmtId="9" fontId="18" fillId="0" borderId="16" xfId="2" applyNumberFormat="1" applyFont="1" applyFill="1" applyBorder="1" applyAlignment="1">
      <alignment horizontal="center" vertical="center" wrapText="1"/>
    </xf>
    <xf numFmtId="9" fontId="18" fillId="0" borderId="5" xfId="2" applyNumberFormat="1" applyFont="1" applyFill="1" applyBorder="1" applyAlignment="1">
      <alignment horizontal="center" vertical="center" wrapText="1"/>
    </xf>
    <xf numFmtId="166" fontId="9" fillId="4" borderId="26" xfId="3" applyNumberFormat="1" applyFont="1" applyFill="1" applyBorder="1" applyAlignment="1" applyProtection="1">
      <alignment horizontal="center" vertical="center"/>
      <protection locked="0"/>
    </xf>
    <xf numFmtId="166" fontId="9" fillId="4" borderId="16" xfId="3" applyNumberFormat="1" applyFont="1" applyFill="1" applyBorder="1" applyAlignment="1" applyProtection="1">
      <alignment horizontal="center" vertical="center"/>
      <protection locked="0"/>
    </xf>
    <xf numFmtId="166" fontId="9" fillId="4" borderId="5" xfId="3" applyNumberFormat="1" applyFont="1" applyFill="1" applyBorder="1" applyAlignment="1" applyProtection="1">
      <alignment horizontal="center" vertical="center"/>
      <protection locked="0"/>
    </xf>
    <xf numFmtId="165" fontId="8" fillId="0" borderId="8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4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3" fillId="0" borderId="2" xfId="2" applyFont="1" applyFill="1" applyBorder="1" applyAlignment="1">
      <alignment horizontal="left" vertical="center" wrapText="1"/>
    </xf>
    <xf numFmtId="165" fontId="7" fillId="0" borderId="24" xfId="2" applyNumberFormat="1" applyFont="1" applyFill="1" applyBorder="1" applyAlignment="1">
      <alignment horizontal="center" vertical="center"/>
    </xf>
    <xf numFmtId="165" fontId="7" fillId="0" borderId="37" xfId="2" applyNumberFormat="1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 textRotation="90" wrapText="1"/>
    </xf>
    <xf numFmtId="0" fontId="5" fillId="0" borderId="30" xfId="2" applyFont="1" applyFill="1" applyBorder="1" applyAlignment="1">
      <alignment horizontal="center" vertical="center" textRotation="90" wrapText="1"/>
    </xf>
    <xf numFmtId="0" fontId="5" fillId="0" borderId="32" xfId="2" applyFont="1" applyFill="1" applyBorder="1" applyAlignment="1">
      <alignment horizontal="center" vertical="center" textRotation="90" wrapText="1"/>
    </xf>
    <xf numFmtId="0" fontId="15" fillId="0" borderId="36" xfId="2" applyFont="1" applyFill="1" applyBorder="1" applyAlignment="1">
      <alignment horizontal="left" vertical="center" wrapText="1"/>
    </xf>
    <xf numFmtId="0" fontId="15" fillId="0" borderId="16" xfId="2" applyFont="1" applyFill="1" applyBorder="1" applyAlignment="1">
      <alignment horizontal="left" vertical="center" wrapText="1"/>
    </xf>
    <xf numFmtId="0" fontId="15" fillId="0" borderId="5" xfId="2" applyFont="1" applyFill="1" applyBorder="1" applyAlignment="1">
      <alignment horizontal="left" vertical="center" wrapText="1"/>
    </xf>
    <xf numFmtId="0" fontId="13" fillId="0" borderId="28" xfId="2" applyFont="1" applyFill="1" applyBorder="1" applyAlignment="1">
      <alignment horizontal="left" vertical="center" wrapText="1"/>
    </xf>
    <xf numFmtId="9" fontId="14" fillId="0" borderId="28" xfId="2" applyNumberFormat="1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166" fontId="9" fillId="0" borderId="28" xfId="1" applyNumberFormat="1" applyFont="1" applyFill="1" applyBorder="1" applyAlignment="1">
      <alignment horizontal="center" vertical="center"/>
    </xf>
    <xf numFmtId="166" fontId="9" fillId="0" borderId="8" xfId="1" applyNumberFormat="1" applyFont="1" applyFill="1" applyBorder="1" applyAlignment="1">
      <alignment horizontal="center" vertical="center"/>
    </xf>
    <xf numFmtId="165" fontId="8" fillId="0" borderId="29" xfId="1" applyNumberFormat="1" applyFont="1" applyFill="1" applyBorder="1" applyAlignment="1">
      <alignment horizontal="center" vertical="center" wrapText="1"/>
    </xf>
    <xf numFmtId="165" fontId="8" fillId="0" borderId="31" xfId="1" applyNumberFormat="1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left" vertical="center" wrapText="1"/>
    </xf>
    <xf numFmtId="0" fontId="13" fillId="0" borderId="34" xfId="2" applyFont="1" applyFill="1" applyBorder="1" applyAlignment="1">
      <alignment horizontal="left" vertical="center" wrapText="1"/>
    </xf>
    <xf numFmtId="165" fontId="8" fillId="0" borderId="35" xfId="1" applyNumberFormat="1" applyFont="1" applyFill="1" applyBorder="1" applyAlignment="1">
      <alignment horizontal="center" vertical="center" wrapText="1"/>
    </xf>
    <xf numFmtId="0" fontId="12" fillId="0" borderId="26" xfId="2" applyFont="1" applyFill="1" applyBorder="1" applyAlignment="1">
      <alignment horizontal="center" wrapText="1"/>
    </xf>
    <xf numFmtId="9" fontId="14" fillId="0" borderId="8" xfId="2" applyNumberFormat="1" applyFont="1" applyFill="1" applyBorder="1" applyAlignment="1">
      <alignment horizontal="center" vertical="center" wrapText="1"/>
    </xf>
    <xf numFmtId="0" fontId="14" fillId="0" borderId="34" xfId="2" applyFont="1" applyFill="1" applyBorder="1" applyAlignment="1">
      <alignment horizontal="center" vertical="center" wrapText="1"/>
    </xf>
    <xf numFmtId="166" fontId="9" fillId="0" borderId="34" xfId="1" applyNumberFormat="1" applyFont="1" applyFill="1" applyBorder="1" applyAlignment="1">
      <alignment horizontal="center" vertical="center"/>
    </xf>
    <xf numFmtId="0" fontId="15" fillId="0" borderId="26" xfId="2" applyFont="1" applyFill="1" applyBorder="1" applyAlignment="1">
      <alignment horizontal="left" vertical="center"/>
    </xf>
    <xf numFmtId="0" fontId="15" fillId="0" borderId="16" xfId="2" applyFont="1" applyFill="1" applyBorder="1" applyAlignment="1">
      <alignment horizontal="left" vertical="center"/>
    </xf>
    <xf numFmtId="0" fontId="15" fillId="0" borderId="33" xfId="2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9" fillId="4" borderId="28" xfId="1" applyNumberFormat="1" applyFont="1" applyFill="1" applyBorder="1" applyAlignment="1">
      <alignment horizontal="center" vertical="center"/>
    </xf>
    <xf numFmtId="166" fontId="9" fillId="4" borderId="8" xfId="1" applyNumberFormat="1" applyFont="1" applyFill="1" applyBorder="1" applyAlignment="1">
      <alignment horizontal="center" vertical="center"/>
    </xf>
    <xf numFmtId="166" fontId="9" fillId="4" borderId="34" xfId="1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2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165" fontId="8" fillId="0" borderId="26" xfId="3" applyNumberFormat="1" applyFont="1" applyFill="1" applyBorder="1" applyAlignment="1">
      <alignment horizontal="center" vertical="center" wrapText="1"/>
    </xf>
    <xf numFmtId="165" fontId="8" fillId="0" borderId="16" xfId="3" applyNumberFormat="1" applyFont="1" applyFill="1" applyBorder="1" applyAlignment="1">
      <alignment horizontal="center" vertical="center" wrapText="1"/>
    </xf>
    <xf numFmtId="165" fontId="8" fillId="0" borderId="5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 wrapText="1"/>
    </xf>
    <xf numFmtId="9" fontId="18" fillId="0" borderId="0" xfId="2" applyNumberFormat="1" applyFont="1" applyFill="1" applyBorder="1" applyAlignment="1">
      <alignment horizontal="center" vertical="center" wrapText="1"/>
    </xf>
    <xf numFmtId="166" fontId="9" fillId="0" borderId="0" xfId="3" applyNumberFormat="1" applyFont="1" applyFill="1" applyBorder="1" applyAlignment="1" applyProtection="1">
      <alignment horizontal="center" vertical="center"/>
      <protection locked="0"/>
    </xf>
    <xf numFmtId="165" fontId="8" fillId="0" borderId="0" xfId="3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5" fillId="3" borderId="17" xfId="0" applyFont="1" applyFill="1" applyBorder="1" applyAlignment="1">
      <alignment horizontal="right"/>
    </xf>
    <xf numFmtId="168" fontId="8" fillId="0" borderId="0" xfId="1" applyNumberFormat="1" applyFont="1" applyFill="1" applyBorder="1" applyAlignment="1"/>
    <xf numFmtId="0" fontId="0" fillId="0" borderId="0" xfId="0" applyFill="1"/>
    <xf numFmtId="166" fontId="4" fillId="2" borderId="39" xfId="0" applyNumberFormat="1" applyFont="1" applyFill="1" applyBorder="1"/>
    <xf numFmtId="9" fontId="9" fillId="0" borderId="45" xfId="0" applyNumberFormat="1" applyFont="1" applyFill="1" applyBorder="1" applyAlignment="1">
      <alignment vertical="center"/>
    </xf>
    <xf numFmtId="0" fontId="21" fillId="0" borderId="0" xfId="0" applyFont="1" applyBorder="1" applyAlignment="1"/>
    <xf numFmtId="0" fontId="8" fillId="0" borderId="40" xfId="0" applyFont="1" applyFill="1" applyBorder="1" applyAlignment="1">
      <alignment horizontal="center" vertical="center"/>
    </xf>
    <xf numFmtId="0" fontId="8" fillId="0" borderId="40" xfId="0" applyFont="1" applyFill="1" applyBorder="1"/>
    <xf numFmtId="0" fontId="9" fillId="0" borderId="26" xfId="2" applyFont="1" applyFill="1" applyBorder="1" applyAlignment="1">
      <alignment horizontal="center" vertical="top" wrapText="1"/>
    </xf>
    <xf numFmtId="0" fontId="9" fillId="0" borderId="5" xfId="2" applyFont="1" applyFill="1" applyBorder="1" applyAlignment="1">
      <alignment horizontal="center" vertical="top" wrapText="1"/>
    </xf>
  </cellXfs>
  <cellStyles count="4">
    <cellStyle name="Komma" xfId="1" builtinId="3"/>
    <cellStyle name="Komma 2" xfId="3" xr:uid="{00000000-0005-0000-0000-000001000000}"/>
    <cellStyle name="Normal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EF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zoomScale="80" zoomScaleNormal="80" workbookViewId="0">
      <selection activeCell="E49" sqref="E49"/>
    </sheetView>
  </sheetViews>
  <sheetFormatPr baseColWidth="10" defaultColWidth="11.42578125" defaultRowHeight="15" x14ac:dyDescent="0.25"/>
  <cols>
    <col min="1" max="1" width="20" customWidth="1"/>
    <col min="2" max="2" width="11.5703125" customWidth="1"/>
    <col min="3" max="3" width="12" customWidth="1"/>
    <col min="4" max="4" width="9" customWidth="1"/>
    <col min="5" max="5" width="9.140625" customWidth="1"/>
    <col min="6" max="6" width="13" customWidth="1"/>
    <col min="7" max="7" width="14.7109375" customWidth="1"/>
    <col min="11" max="20" width="2" bestFit="1" customWidth="1"/>
    <col min="21" max="25" width="2.28515625" bestFit="1" customWidth="1"/>
    <col min="26" max="26" width="3.42578125" bestFit="1" customWidth="1"/>
    <col min="257" max="257" width="20" customWidth="1"/>
    <col min="258" max="258" width="11.5703125" customWidth="1"/>
    <col min="259" max="259" width="12" customWidth="1"/>
    <col min="260" max="260" width="9" customWidth="1"/>
    <col min="261" max="261" width="9.140625" customWidth="1"/>
    <col min="262" max="262" width="13" customWidth="1"/>
    <col min="263" max="263" width="14.7109375" customWidth="1"/>
    <col min="513" max="513" width="20" customWidth="1"/>
    <col min="514" max="514" width="11.5703125" customWidth="1"/>
    <col min="515" max="515" width="12" customWidth="1"/>
    <col min="516" max="516" width="9" customWidth="1"/>
    <col min="517" max="517" width="9.140625" customWidth="1"/>
    <col min="518" max="518" width="13" customWidth="1"/>
    <col min="519" max="519" width="14.7109375" customWidth="1"/>
    <col min="769" max="769" width="20" customWidth="1"/>
    <col min="770" max="770" width="11.5703125" customWidth="1"/>
    <col min="771" max="771" width="12" customWidth="1"/>
    <col min="772" max="772" width="9" customWidth="1"/>
    <col min="773" max="773" width="9.140625" customWidth="1"/>
    <col min="774" max="774" width="13" customWidth="1"/>
    <col min="775" max="775" width="14.7109375" customWidth="1"/>
    <col min="1025" max="1025" width="20" customWidth="1"/>
    <col min="1026" max="1026" width="11.5703125" customWidth="1"/>
    <col min="1027" max="1027" width="12" customWidth="1"/>
    <col min="1028" max="1028" width="9" customWidth="1"/>
    <col min="1029" max="1029" width="9.140625" customWidth="1"/>
    <col min="1030" max="1030" width="13" customWidth="1"/>
    <col min="1031" max="1031" width="14.7109375" customWidth="1"/>
    <col min="1281" max="1281" width="20" customWidth="1"/>
    <col min="1282" max="1282" width="11.5703125" customWidth="1"/>
    <col min="1283" max="1283" width="12" customWidth="1"/>
    <col min="1284" max="1284" width="9" customWidth="1"/>
    <col min="1285" max="1285" width="9.140625" customWidth="1"/>
    <col min="1286" max="1286" width="13" customWidth="1"/>
    <col min="1287" max="1287" width="14.7109375" customWidth="1"/>
    <col min="1537" max="1537" width="20" customWidth="1"/>
    <col min="1538" max="1538" width="11.5703125" customWidth="1"/>
    <col min="1539" max="1539" width="12" customWidth="1"/>
    <col min="1540" max="1540" width="9" customWidth="1"/>
    <col min="1541" max="1541" width="9.140625" customWidth="1"/>
    <col min="1542" max="1542" width="13" customWidth="1"/>
    <col min="1543" max="1543" width="14.7109375" customWidth="1"/>
    <col min="1793" max="1793" width="20" customWidth="1"/>
    <col min="1794" max="1794" width="11.5703125" customWidth="1"/>
    <col min="1795" max="1795" width="12" customWidth="1"/>
    <col min="1796" max="1796" width="9" customWidth="1"/>
    <col min="1797" max="1797" width="9.140625" customWidth="1"/>
    <col min="1798" max="1798" width="13" customWidth="1"/>
    <col min="1799" max="1799" width="14.7109375" customWidth="1"/>
    <col min="2049" max="2049" width="20" customWidth="1"/>
    <col min="2050" max="2050" width="11.5703125" customWidth="1"/>
    <col min="2051" max="2051" width="12" customWidth="1"/>
    <col min="2052" max="2052" width="9" customWidth="1"/>
    <col min="2053" max="2053" width="9.140625" customWidth="1"/>
    <col min="2054" max="2054" width="13" customWidth="1"/>
    <col min="2055" max="2055" width="14.7109375" customWidth="1"/>
    <col min="2305" max="2305" width="20" customWidth="1"/>
    <col min="2306" max="2306" width="11.5703125" customWidth="1"/>
    <col min="2307" max="2307" width="12" customWidth="1"/>
    <col min="2308" max="2308" width="9" customWidth="1"/>
    <col min="2309" max="2309" width="9.140625" customWidth="1"/>
    <col min="2310" max="2310" width="13" customWidth="1"/>
    <col min="2311" max="2311" width="14.7109375" customWidth="1"/>
    <col min="2561" max="2561" width="20" customWidth="1"/>
    <col min="2562" max="2562" width="11.5703125" customWidth="1"/>
    <col min="2563" max="2563" width="12" customWidth="1"/>
    <col min="2564" max="2564" width="9" customWidth="1"/>
    <col min="2565" max="2565" width="9.140625" customWidth="1"/>
    <col min="2566" max="2566" width="13" customWidth="1"/>
    <col min="2567" max="2567" width="14.7109375" customWidth="1"/>
    <col min="2817" max="2817" width="20" customWidth="1"/>
    <col min="2818" max="2818" width="11.5703125" customWidth="1"/>
    <col min="2819" max="2819" width="12" customWidth="1"/>
    <col min="2820" max="2820" width="9" customWidth="1"/>
    <col min="2821" max="2821" width="9.140625" customWidth="1"/>
    <col min="2822" max="2822" width="13" customWidth="1"/>
    <col min="2823" max="2823" width="14.7109375" customWidth="1"/>
    <col min="3073" max="3073" width="20" customWidth="1"/>
    <col min="3074" max="3074" width="11.5703125" customWidth="1"/>
    <col min="3075" max="3075" width="12" customWidth="1"/>
    <col min="3076" max="3076" width="9" customWidth="1"/>
    <col min="3077" max="3077" width="9.140625" customWidth="1"/>
    <col min="3078" max="3078" width="13" customWidth="1"/>
    <col min="3079" max="3079" width="14.7109375" customWidth="1"/>
    <col min="3329" max="3329" width="20" customWidth="1"/>
    <col min="3330" max="3330" width="11.5703125" customWidth="1"/>
    <col min="3331" max="3331" width="12" customWidth="1"/>
    <col min="3332" max="3332" width="9" customWidth="1"/>
    <col min="3333" max="3333" width="9.140625" customWidth="1"/>
    <col min="3334" max="3334" width="13" customWidth="1"/>
    <col min="3335" max="3335" width="14.7109375" customWidth="1"/>
    <col min="3585" max="3585" width="20" customWidth="1"/>
    <col min="3586" max="3586" width="11.5703125" customWidth="1"/>
    <col min="3587" max="3587" width="12" customWidth="1"/>
    <col min="3588" max="3588" width="9" customWidth="1"/>
    <col min="3589" max="3589" width="9.140625" customWidth="1"/>
    <col min="3590" max="3590" width="13" customWidth="1"/>
    <col min="3591" max="3591" width="14.7109375" customWidth="1"/>
    <col min="3841" max="3841" width="20" customWidth="1"/>
    <col min="3842" max="3842" width="11.5703125" customWidth="1"/>
    <col min="3843" max="3843" width="12" customWidth="1"/>
    <col min="3844" max="3844" width="9" customWidth="1"/>
    <col min="3845" max="3845" width="9.140625" customWidth="1"/>
    <col min="3846" max="3846" width="13" customWidth="1"/>
    <col min="3847" max="3847" width="14.7109375" customWidth="1"/>
    <col min="4097" max="4097" width="20" customWidth="1"/>
    <col min="4098" max="4098" width="11.5703125" customWidth="1"/>
    <col min="4099" max="4099" width="12" customWidth="1"/>
    <col min="4100" max="4100" width="9" customWidth="1"/>
    <col min="4101" max="4101" width="9.140625" customWidth="1"/>
    <col min="4102" max="4102" width="13" customWidth="1"/>
    <col min="4103" max="4103" width="14.7109375" customWidth="1"/>
    <col min="4353" max="4353" width="20" customWidth="1"/>
    <col min="4354" max="4354" width="11.5703125" customWidth="1"/>
    <col min="4355" max="4355" width="12" customWidth="1"/>
    <col min="4356" max="4356" width="9" customWidth="1"/>
    <col min="4357" max="4357" width="9.140625" customWidth="1"/>
    <col min="4358" max="4358" width="13" customWidth="1"/>
    <col min="4359" max="4359" width="14.7109375" customWidth="1"/>
    <col min="4609" max="4609" width="20" customWidth="1"/>
    <col min="4610" max="4610" width="11.5703125" customWidth="1"/>
    <col min="4611" max="4611" width="12" customWidth="1"/>
    <col min="4612" max="4612" width="9" customWidth="1"/>
    <col min="4613" max="4613" width="9.140625" customWidth="1"/>
    <col min="4614" max="4614" width="13" customWidth="1"/>
    <col min="4615" max="4615" width="14.7109375" customWidth="1"/>
    <col min="4865" max="4865" width="20" customWidth="1"/>
    <col min="4866" max="4866" width="11.5703125" customWidth="1"/>
    <col min="4867" max="4867" width="12" customWidth="1"/>
    <col min="4868" max="4868" width="9" customWidth="1"/>
    <col min="4869" max="4869" width="9.140625" customWidth="1"/>
    <col min="4870" max="4870" width="13" customWidth="1"/>
    <col min="4871" max="4871" width="14.7109375" customWidth="1"/>
    <col min="5121" max="5121" width="20" customWidth="1"/>
    <col min="5122" max="5122" width="11.5703125" customWidth="1"/>
    <col min="5123" max="5123" width="12" customWidth="1"/>
    <col min="5124" max="5124" width="9" customWidth="1"/>
    <col min="5125" max="5125" width="9.140625" customWidth="1"/>
    <col min="5126" max="5126" width="13" customWidth="1"/>
    <col min="5127" max="5127" width="14.7109375" customWidth="1"/>
    <col min="5377" max="5377" width="20" customWidth="1"/>
    <col min="5378" max="5378" width="11.5703125" customWidth="1"/>
    <col min="5379" max="5379" width="12" customWidth="1"/>
    <col min="5380" max="5380" width="9" customWidth="1"/>
    <col min="5381" max="5381" width="9.140625" customWidth="1"/>
    <col min="5382" max="5382" width="13" customWidth="1"/>
    <col min="5383" max="5383" width="14.7109375" customWidth="1"/>
    <col min="5633" max="5633" width="20" customWidth="1"/>
    <col min="5634" max="5634" width="11.5703125" customWidth="1"/>
    <col min="5635" max="5635" width="12" customWidth="1"/>
    <col min="5636" max="5636" width="9" customWidth="1"/>
    <col min="5637" max="5637" width="9.140625" customWidth="1"/>
    <col min="5638" max="5638" width="13" customWidth="1"/>
    <col min="5639" max="5639" width="14.7109375" customWidth="1"/>
    <col min="5889" max="5889" width="20" customWidth="1"/>
    <col min="5890" max="5890" width="11.5703125" customWidth="1"/>
    <col min="5891" max="5891" width="12" customWidth="1"/>
    <col min="5892" max="5892" width="9" customWidth="1"/>
    <col min="5893" max="5893" width="9.140625" customWidth="1"/>
    <col min="5894" max="5894" width="13" customWidth="1"/>
    <col min="5895" max="5895" width="14.7109375" customWidth="1"/>
    <col min="6145" max="6145" width="20" customWidth="1"/>
    <col min="6146" max="6146" width="11.5703125" customWidth="1"/>
    <col min="6147" max="6147" width="12" customWidth="1"/>
    <col min="6148" max="6148" width="9" customWidth="1"/>
    <col min="6149" max="6149" width="9.140625" customWidth="1"/>
    <col min="6150" max="6150" width="13" customWidth="1"/>
    <col min="6151" max="6151" width="14.7109375" customWidth="1"/>
    <col min="6401" max="6401" width="20" customWidth="1"/>
    <col min="6402" max="6402" width="11.5703125" customWidth="1"/>
    <col min="6403" max="6403" width="12" customWidth="1"/>
    <col min="6404" max="6404" width="9" customWidth="1"/>
    <col min="6405" max="6405" width="9.140625" customWidth="1"/>
    <col min="6406" max="6406" width="13" customWidth="1"/>
    <col min="6407" max="6407" width="14.7109375" customWidth="1"/>
    <col min="6657" max="6657" width="20" customWidth="1"/>
    <col min="6658" max="6658" width="11.5703125" customWidth="1"/>
    <col min="6659" max="6659" width="12" customWidth="1"/>
    <col min="6660" max="6660" width="9" customWidth="1"/>
    <col min="6661" max="6661" width="9.140625" customWidth="1"/>
    <col min="6662" max="6662" width="13" customWidth="1"/>
    <col min="6663" max="6663" width="14.7109375" customWidth="1"/>
    <col min="6913" max="6913" width="20" customWidth="1"/>
    <col min="6914" max="6914" width="11.5703125" customWidth="1"/>
    <col min="6915" max="6915" width="12" customWidth="1"/>
    <col min="6916" max="6916" width="9" customWidth="1"/>
    <col min="6917" max="6917" width="9.140625" customWidth="1"/>
    <col min="6918" max="6918" width="13" customWidth="1"/>
    <col min="6919" max="6919" width="14.7109375" customWidth="1"/>
    <col min="7169" max="7169" width="20" customWidth="1"/>
    <col min="7170" max="7170" width="11.5703125" customWidth="1"/>
    <col min="7171" max="7171" width="12" customWidth="1"/>
    <col min="7172" max="7172" width="9" customWidth="1"/>
    <col min="7173" max="7173" width="9.140625" customWidth="1"/>
    <col min="7174" max="7174" width="13" customWidth="1"/>
    <col min="7175" max="7175" width="14.7109375" customWidth="1"/>
    <col min="7425" max="7425" width="20" customWidth="1"/>
    <col min="7426" max="7426" width="11.5703125" customWidth="1"/>
    <col min="7427" max="7427" width="12" customWidth="1"/>
    <col min="7428" max="7428" width="9" customWidth="1"/>
    <col min="7429" max="7429" width="9.140625" customWidth="1"/>
    <col min="7430" max="7430" width="13" customWidth="1"/>
    <col min="7431" max="7431" width="14.7109375" customWidth="1"/>
    <col min="7681" max="7681" width="20" customWidth="1"/>
    <col min="7682" max="7682" width="11.5703125" customWidth="1"/>
    <col min="7683" max="7683" width="12" customWidth="1"/>
    <col min="7684" max="7684" width="9" customWidth="1"/>
    <col min="7685" max="7685" width="9.140625" customWidth="1"/>
    <col min="7686" max="7686" width="13" customWidth="1"/>
    <col min="7687" max="7687" width="14.7109375" customWidth="1"/>
    <col min="7937" max="7937" width="20" customWidth="1"/>
    <col min="7938" max="7938" width="11.5703125" customWidth="1"/>
    <col min="7939" max="7939" width="12" customWidth="1"/>
    <col min="7940" max="7940" width="9" customWidth="1"/>
    <col min="7941" max="7941" width="9.140625" customWidth="1"/>
    <col min="7942" max="7942" width="13" customWidth="1"/>
    <col min="7943" max="7943" width="14.7109375" customWidth="1"/>
    <col min="8193" max="8193" width="20" customWidth="1"/>
    <col min="8194" max="8194" width="11.5703125" customWidth="1"/>
    <col min="8195" max="8195" width="12" customWidth="1"/>
    <col min="8196" max="8196" width="9" customWidth="1"/>
    <col min="8197" max="8197" width="9.140625" customWidth="1"/>
    <col min="8198" max="8198" width="13" customWidth="1"/>
    <col min="8199" max="8199" width="14.7109375" customWidth="1"/>
    <col min="8449" max="8449" width="20" customWidth="1"/>
    <col min="8450" max="8450" width="11.5703125" customWidth="1"/>
    <col min="8451" max="8451" width="12" customWidth="1"/>
    <col min="8452" max="8452" width="9" customWidth="1"/>
    <col min="8453" max="8453" width="9.140625" customWidth="1"/>
    <col min="8454" max="8454" width="13" customWidth="1"/>
    <col min="8455" max="8455" width="14.7109375" customWidth="1"/>
    <col min="8705" max="8705" width="20" customWidth="1"/>
    <col min="8706" max="8706" width="11.5703125" customWidth="1"/>
    <col min="8707" max="8707" width="12" customWidth="1"/>
    <col min="8708" max="8708" width="9" customWidth="1"/>
    <col min="8709" max="8709" width="9.140625" customWidth="1"/>
    <col min="8710" max="8710" width="13" customWidth="1"/>
    <col min="8711" max="8711" width="14.7109375" customWidth="1"/>
    <col min="8961" max="8961" width="20" customWidth="1"/>
    <col min="8962" max="8962" width="11.5703125" customWidth="1"/>
    <col min="8963" max="8963" width="12" customWidth="1"/>
    <col min="8964" max="8964" width="9" customWidth="1"/>
    <col min="8965" max="8965" width="9.140625" customWidth="1"/>
    <col min="8966" max="8966" width="13" customWidth="1"/>
    <col min="8967" max="8967" width="14.7109375" customWidth="1"/>
    <col min="9217" max="9217" width="20" customWidth="1"/>
    <col min="9218" max="9218" width="11.5703125" customWidth="1"/>
    <col min="9219" max="9219" width="12" customWidth="1"/>
    <col min="9220" max="9220" width="9" customWidth="1"/>
    <col min="9221" max="9221" width="9.140625" customWidth="1"/>
    <col min="9222" max="9222" width="13" customWidth="1"/>
    <col min="9223" max="9223" width="14.7109375" customWidth="1"/>
    <col min="9473" max="9473" width="20" customWidth="1"/>
    <col min="9474" max="9474" width="11.5703125" customWidth="1"/>
    <col min="9475" max="9475" width="12" customWidth="1"/>
    <col min="9476" max="9476" width="9" customWidth="1"/>
    <col min="9477" max="9477" width="9.140625" customWidth="1"/>
    <col min="9478" max="9478" width="13" customWidth="1"/>
    <col min="9479" max="9479" width="14.7109375" customWidth="1"/>
    <col min="9729" max="9729" width="20" customWidth="1"/>
    <col min="9730" max="9730" width="11.5703125" customWidth="1"/>
    <col min="9731" max="9731" width="12" customWidth="1"/>
    <col min="9732" max="9732" width="9" customWidth="1"/>
    <col min="9733" max="9733" width="9.140625" customWidth="1"/>
    <col min="9734" max="9734" width="13" customWidth="1"/>
    <col min="9735" max="9735" width="14.7109375" customWidth="1"/>
    <col min="9985" max="9985" width="20" customWidth="1"/>
    <col min="9986" max="9986" width="11.5703125" customWidth="1"/>
    <col min="9987" max="9987" width="12" customWidth="1"/>
    <col min="9988" max="9988" width="9" customWidth="1"/>
    <col min="9989" max="9989" width="9.140625" customWidth="1"/>
    <col min="9990" max="9990" width="13" customWidth="1"/>
    <col min="9991" max="9991" width="14.7109375" customWidth="1"/>
    <col min="10241" max="10241" width="20" customWidth="1"/>
    <col min="10242" max="10242" width="11.5703125" customWidth="1"/>
    <col min="10243" max="10243" width="12" customWidth="1"/>
    <col min="10244" max="10244" width="9" customWidth="1"/>
    <col min="10245" max="10245" width="9.140625" customWidth="1"/>
    <col min="10246" max="10246" width="13" customWidth="1"/>
    <col min="10247" max="10247" width="14.7109375" customWidth="1"/>
    <col min="10497" max="10497" width="20" customWidth="1"/>
    <col min="10498" max="10498" width="11.5703125" customWidth="1"/>
    <col min="10499" max="10499" width="12" customWidth="1"/>
    <col min="10500" max="10500" width="9" customWidth="1"/>
    <col min="10501" max="10501" width="9.140625" customWidth="1"/>
    <col min="10502" max="10502" width="13" customWidth="1"/>
    <col min="10503" max="10503" width="14.7109375" customWidth="1"/>
    <col min="10753" max="10753" width="20" customWidth="1"/>
    <col min="10754" max="10754" width="11.5703125" customWidth="1"/>
    <col min="10755" max="10755" width="12" customWidth="1"/>
    <col min="10756" max="10756" width="9" customWidth="1"/>
    <col min="10757" max="10757" width="9.140625" customWidth="1"/>
    <col min="10758" max="10758" width="13" customWidth="1"/>
    <col min="10759" max="10759" width="14.7109375" customWidth="1"/>
    <col min="11009" max="11009" width="20" customWidth="1"/>
    <col min="11010" max="11010" width="11.5703125" customWidth="1"/>
    <col min="11011" max="11011" width="12" customWidth="1"/>
    <col min="11012" max="11012" width="9" customWidth="1"/>
    <col min="11013" max="11013" width="9.140625" customWidth="1"/>
    <col min="11014" max="11014" width="13" customWidth="1"/>
    <col min="11015" max="11015" width="14.7109375" customWidth="1"/>
    <col min="11265" max="11265" width="20" customWidth="1"/>
    <col min="11266" max="11266" width="11.5703125" customWidth="1"/>
    <col min="11267" max="11267" width="12" customWidth="1"/>
    <col min="11268" max="11268" width="9" customWidth="1"/>
    <col min="11269" max="11269" width="9.140625" customWidth="1"/>
    <col min="11270" max="11270" width="13" customWidth="1"/>
    <col min="11271" max="11271" width="14.7109375" customWidth="1"/>
    <col min="11521" max="11521" width="20" customWidth="1"/>
    <col min="11522" max="11522" width="11.5703125" customWidth="1"/>
    <col min="11523" max="11523" width="12" customWidth="1"/>
    <col min="11524" max="11524" width="9" customWidth="1"/>
    <col min="11525" max="11525" width="9.140625" customWidth="1"/>
    <col min="11526" max="11526" width="13" customWidth="1"/>
    <col min="11527" max="11527" width="14.7109375" customWidth="1"/>
    <col min="11777" max="11777" width="20" customWidth="1"/>
    <col min="11778" max="11778" width="11.5703125" customWidth="1"/>
    <col min="11779" max="11779" width="12" customWidth="1"/>
    <col min="11780" max="11780" width="9" customWidth="1"/>
    <col min="11781" max="11781" width="9.140625" customWidth="1"/>
    <col min="11782" max="11782" width="13" customWidth="1"/>
    <col min="11783" max="11783" width="14.7109375" customWidth="1"/>
    <col min="12033" max="12033" width="20" customWidth="1"/>
    <col min="12034" max="12034" width="11.5703125" customWidth="1"/>
    <col min="12035" max="12035" width="12" customWidth="1"/>
    <col min="12036" max="12036" width="9" customWidth="1"/>
    <col min="12037" max="12037" width="9.140625" customWidth="1"/>
    <col min="12038" max="12038" width="13" customWidth="1"/>
    <col min="12039" max="12039" width="14.7109375" customWidth="1"/>
    <col min="12289" max="12289" width="20" customWidth="1"/>
    <col min="12290" max="12290" width="11.5703125" customWidth="1"/>
    <col min="12291" max="12291" width="12" customWidth="1"/>
    <col min="12292" max="12292" width="9" customWidth="1"/>
    <col min="12293" max="12293" width="9.140625" customWidth="1"/>
    <col min="12294" max="12294" width="13" customWidth="1"/>
    <col min="12295" max="12295" width="14.7109375" customWidth="1"/>
    <col min="12545" max="12545" width="20" customWidth="1"/>
    <col min="12546" max="12546" width="11.5703125" customWidth="1"/>
    <col min="12547" max="12547" width="12" customWidth="1"/>
    <col min="12548" max="12548" width="9" customWidth="1"/>
    <col min="12549" max="12549" width="9.140625" customWidth="1"/>
    <col min="12550" max="12550" width="13" customWidth="1"/>
    <col min="12551" max="12551" width="14.7109375" customWidth="1"/>
    <col min="12801" max="12801" width="20" customWidth="1"/>
    <col min="12802" max="12802" width="11.5703125" customWidth="1"/>
    <col min="12803" max="12803" width="12" customWidth="1"/>
    <col min="12804" max="12804" width="9" customWidth="1"/>
    <col min="12805" max="12805" width="9.140625" customWidth="1"/>
    <col min="12806" max="12806" width="13" customWidth="1"/>
    <col min="12807" max="12807" width="14.7109375" customWidth="1"/>
    <col min="13057" max="13057" width="20" customWidth="1"/>
    <col min="13058" max="13058" width="11.5703125" customWidth="1"/>
    <col min="13059" max="13059" width="12" customWidth="1"/>
    <col min="13060" max="13060" width="9" customWidth="1"/>
    <col min="13061" max="13061" width="9.140625" customWidth="1"/>
    <col min="13062" max="13062" width="13" customWidth="1"/>
    <col min="13063" max="13063" width="14.7109375" customWidth="1"/>
    <col min="13313" max="13313" width="20" customWidth="1"/>
    <col min="13314" max="13314" width="11.5703125" customWidth="1"/>
    <col min="13315" max="13315" width="12" customWidth="1"/>
    <col min="13316" max="13316" width="9" customWidth="1"/>
    <col min="13317" max="13317" width="9.140625" customWidth="1"/>
    <col min="13318" max="13318" width="13" customWidth="1"/>
    <col min="13319" max="13319" width="14.7109375" customWidth="1"/>
    <col min="13569" max="13569" width="20" customWidth="1"/>
    <col min="13570" max="13570" width="11.5703125" customWidth="1"/>
    <col min="13571" max="13571" width="12" customWidth="1"/>
    <col min="13572" max="13572" width="9" customWidth="1"/>
    <col min="13573" max="13573" width="9.140625" customWidth="1"/>
    <col min="13574" max="13574" width="13" customWidth="1"/>
    <col min="13575" max="13575" width="14.7109375" customWidth="1"/>
    <col min="13825" max="13825" width="20" customWidth="1"/>
    <col min="13826" max="13826" width="11.5703125" customWidth="1"/>
    <col min="13827" max="13827" width="12" customWidth="1"/>
    <col min="13828" max="13828" width="9" customWidth="1"/>
    <col min="13829" max="13829" width="9.140625" customWidth="1"/>
    <col min="13830" max="13830" width="13" customWidth="1"/>
    <col min="13831" max="13831" width="14.7109375" customWidth="1"/>
    <col min="14081" max="14081" width="20" customWidth="1"/>
    <col min="14082" max="14082" width="11.5703125" customWidth="1"/>
    <col min="14083" max="14083" width="12" customWidth="1"/>
    <col min="14084" max="14084" width="9" customWidth="1"/>
    <col min="14085" max="14085" width="9.140625" customWidth="1"/>
    <col min="14086" max="14086" width="13" customWidth="1"/>
    <col min="14087" max="14087" width="14.7109375" customWidth="1"/>
    <col min="14337" max="14337" width="20" customWidth="1"/>
    <col min="14338" max="14338" width="11.5703125" customWidth="1"/>
    <col min="14339" max="14339" width="12" customWidth="1"/>
    <col min="14340" max="14340" width="9" customWidth="1"/>
    <col min="14341" max="14341" width="9.140625" customWidth="1"/>
    <col min="14342" max="14342" width="13" customWidth="1"/>
    <col min="14343" max="14343" width="14.7109375" customWidth="1"/>
    <col min="14593" max="14593" width="20" customWidth="1"/>
    <col min="14594" max="14594" width="11.5703125" customWidth="1"/>
    <col min="14595" max="14595" width="12" customWidth="1"/>
    <col min="14596" max="14596" width="9" customWidth="1"/>
    <col min="14597" max="14597" width="9.140625" customWidth="1"/>
    <col min="14598" max="14598" width="13" customWidth="1"/>
    <col min="14599" max="14599" width="14.7109375" customWidth="1"/>
    <col min="14849" max="14849" width="20" customWidth="1"/>
    <col min="14850" max="14850" width="11.5703125" customWidth="1"/>
    <col min="14851" max="14851" width="12" customWidth="1"/>
    <col min="14852" max="14852" width="9" customWidth="1"/>
    <col min="14853" max="14853" width="9.140625" customWidth="1"/>
    <col min="14854" max="14854" width="13" customWidth="1"/>
    <col min="14855" max="14855" width="14.7109375" customWidth="1"/>
    <col min="15105" max="15105" width="20" customWidth="1"/>
    <col min="15106" max="15106" width="11.5703125" customWidth="1"/>
    <col min="15107" max="15107" width="12" customWidth="1"/>
    <col min="15108" max="15108" width="9" customWidth="1"/>
    <col min="15109" max="15109" width="9.140625" customWidth="1"/>
    <col min="15110" max="15110" width="13" customWidth="1"/>
    <col min="15111" max="15111" width="14.7109375" customWidth="1"/>
    <col min="15361" max="15361" width="20" customWidth="1"/>
    <col min="15362" max="15362" width="11.5703125" customWidth="1"/>
    <col min="15363" max="15363" width="12" customWidth="1"/>
    <col min="15364" max="15364" width="9" customWidth="1"/>
    <col min="15365" max="15365" width="9.140625" customWidth="1"/>
    <col min="15366" max="15366" width="13" customWidth="1"/>
    <col min="15367" max="15367" width="14.7109375" customWidth="1"/>
    <col min="15617" max="15617" width="20" customWidth="1"/>
    <col min="15618" max="15618" width="11.5703125" customWidth="1"/>
    <col min="15619" max="15619" width="12" customWidth="1"/>
    <col min="15620" max="15620" width="9" customWidth="1"/>
    <col min="15621" max="15621" width="9.140625" customWidth="1"/>
    <col min="15622" max="15622" width="13" customWidth="1"/>
    <col min="15623" max="15623" width="14.7109375" customWidth="1"/>
    <col min="15873" max="15873" width="20" customWidth="1"/>
    <col min="15874" max="15874" width="11.5703125" customWidth="1"/>
    <col min="15875" max="15875" width="12" customWidth="1"/>
    <col min="15876" max="15876" width="9" customWidth="1"/>
    <col min="15877" max="15877" width="9.140625" customWidth="1"/>
    <col min="15878" max="15878" width="13" customWidth="1"/>
    <col min="15879" max="15879" width="14.7109375" customWidth="1"/>
    <col min="16129" max="16129" width="20" customWidth="1"/>
    <col min="16130" max="16130" width="11.5703125" customWidth="1"/>
    <col min="16131" max="16131" width="12" customWidth="1"/>
    <col min="16132" max="16132" width="9" customWidth="1"/>
    <col min="16133" max="16133" width="9.140625" customWidth="1"/>
    <col min="16134" max="16134" width="13" customWidth="1"/>
    <col min="16135" max="16135" width="14.7109375" customWidth="1"/>
  </cols>
  <sheetData>
    <row r="1" spans="1:7" s="2" customFormat="1" ht="20.25" x14ac:dyDescent="0.3">
      <c r="A1" s="1" t="s">
        <v>151</v>
      </c>
    </row>
    <row r="2" spans="1:7" s="2" customFormat="1" ht="20.25" x14ac:dyDescent="0.3">
      <c r="A2" s="1"/>
    </row>
    <row r="3" spans="1:7" x14ac:dyDescent="0.25">
      <c r="A3" s="3"/>
      <c r="B3" s="3"/>
      <c r="C3" s="3"/>
      <c r="D3" s="3"/>
      <c r="E3" s="281" t="s">
        <v>0</v>
      </c>
      <c r="F3" s="281"/>
      <c r="G3" s="4" t="s">
        <v>1</v>
      </c>
    </row>
    <row r="4" spans="1:7" x14ac:dyDescent="0.25">
      <c r="A4" s="5" t="s">
        <v>2</v>
      </c>
      <c r="B4" s="329"/>
      <c r="C4" s="329"/>
      <c r="D4" s="5" t="s">
        <v>3</v>
      </c>
      <c r="E4" s="329"/>
      <c r="F4" s="329"/>
      <c r="G4" s="6"/>
    </row>
    <row r="5" spans="1:7" x14ac:dyDescent="0.25">
      <c r="A5" s="5" t="s">
        <v>4</v>
      </c>
      <c r="B5" s="329"/>
      <c r="C5" s="329"/>
      <c r="D5" s="5" t="s">
        <v>5</v>
      </c>
      <c r="E5" s="329"/>
      <c r="F5" s="329"/>
      <c r="G5" s="6"/>
    </row>
    <row r="6" spans="1:7" x14ac:dyDescent="0.25">
      <c r="A6" s="5" t="s">
        <v>6</v>
      </c>
      <c r="B6" s="329"/>
      <c r="C6" s="329"/>
      <c r="D6" s="5" t="s">
        <v>7</v>
      </c>
      <c r="E6" s="329"/>
      <c r="F6" s="329"/>
      <c r="G6" s="6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ht="15.75" thickBot="1" x14ac:dyDescent="0.3">
      <c r="A8" s="7" t="s">
        <v>8</v>
      </c>
      <c r="B8" s="330" t="s">
        <v>9</v>
      </c>
      <c r="C8" s="330"/>
      <c r="D8" s="331"/>
      <c r="E8" s="8" t="s">
        <v>10</v>
      </c>
      <c r="F8" s="3"/>
      <c r="G8" s="3"/>
    </row>
    <row r="9" spans="1:7" x14ac:dyDescent="0.25">
      <c r="A9" s="9" t="s">
        <v>11</v>
      </c>
      <c r="B9" s="332"/>
      <c r="C9" s="332"/>
      <c r="D9" s="333"/>
      <c r="E9" s="205">
        <v>0</v>
      </c>
      <c r="F9" s="3"/>
      <c r="G9" s="3"/>
    </row>
    <row r="10" spans="1:7" x14ac:dyDescent="0.25">
      <c r="A10" s="11" t="s">
        <v>12</v>
      </c>
      <c r="B10" s="288"/>
      <c r="C10" s="288"/>
      <c r="D10" s="289"/>
      <c r="E10" s="206">
        <v>0</v>
      </c>
      <c r="F10" s="3"/>
      <c r="G10" s="3"/>
    </row>
    <row r="11" spans="1:7" x14ac:dyDescent="0.25">
      <c r="A11" s="11" t="s">
        <v>13</v>
      </c>
      <c r="B11" s="288"/>
      <c r="C11" s="288"/>
      <c r="D11" s="289"/>
      <c r="E11" s="206">
        <v>0</v>
      </c>
      <c r="F11" s="3"/>
      <c r="G11" s="3"/>
    </row>
    <row r="12" spans="1:7" x14ac:dyDescent="0.25">
      <c r="A12" s="11" t="s">
        <v>14</v>
      </c>
      <c r="B12" s="288"/>
      <c r="C12" s="288"/>
      <c r="D12" s="289"/>
      <c r="E12" s="206">
        <v>0</v>
      </c>
      <c r="F12" s="3"/>
      <c r="G12" s="3"/>
    </row>
    <row r="13" spans="1:7" x14ac:dyDescent="0.25">
      <c r="A13" s="11" t="s">
        <v>15</v>
      </c>
      <c r="B13" s="288"/>
      <c r="C13" s="288"/>
      <c r="D13" s="289"/>
      <c r="E13" s="206">
        <v>0</v>
      </c>
      <c r="F13" s="3"/>
      <c r="G13" s="3"/>
    </row>
    <row r="14" spans="1:7" x14ac:dyDescent="0.25">
      <c r="A14" s="11" t="s">
        <v>16</v>
      </c>
      <c r="B14" s="288"/>
      <c r="C14" s="288"/>
      <c r="D14" s="289"/>
      <c r="E14" s="206">
        <v>0</v>
      </c>
      <c r="F14" s="3"/>
      <c r="G14" s="3"/>
    </row>
    <row r="15" spans="1:7" x14ac:dyDescent="0.25">
      <c r="A15" s="11" t="s">
        <v>17</v>
      </c>
      <c r="B15" s="288"/>
      <c r="C15" s="288"/>
      <c r="D15" s="289"/>
      <c r="E15" s="375">
        <v>0</v>
      </c>
      <c r="F15" s="3"/>
      <c r="G15" s="3"/>
    </row>
    <row r="16" spans="1:7" ht="15.75" thickBot="1" x14ac:dyDescent="0.3">
      <c r="A16" s="15" t="s">
        <v>18</v>
      </c>
      <c r="B16" s="16"/>
      <c r="C16" s="16"/>
      <c r="D16" s="16"/>
      <c r="E16" s="207">
        <v>0</v>
      </c>
      <c r="F16" s="3"/>
      <c r="G16" s="3"/>
    </row>
    <row r="17" spans="1:9" ht="15.75" thickBot="1" x14ac:dyDescent="0.3">
      <c r="A17" s="3"/>
      <c r="B17" s="319" t="s">
        <v>19</v>
      </c>
      <c r="C17" s="319"/>
      <c r="D17" s="320"/>
      <c r="E17" s="17">
        <f>SUM(E9:E16)</f>
        <v>0</v>
      </c>
      <c r="F17" s="3"/>
      <c r="G17" s="3"/>
    </row>
    <row r="18" spans="1:9" x14ac:dyDescent="0.25">
      <c r="A18" s="3"/>
      <c r="B18" s="3"/>
      <c r="C18" s="3"/>
      <c r="D18" s="3"/>
      <c r="E18" s="3"/>
      <c r="F18" s="3"/>
      <c r="G18" s="3"/>
    </row>
    <row r="19" spans="1:9" x14ac:dyDescent="0.25">
      <c r="A19" s="3"/>
      <c r="B19" s="18" t="s">
        <v>20</v>
      </c>
      <c r="C19" s="19">
        <f>G66</f>
        <v>0</v>
      </c>
      <c r="D19" s="20" t="s">
        <v>21</v>
      </c>
      <c r="E19" s="21">
        <f>C19*2</f>
        <v>0</v>
      </c>
      <c r="F19" s="3"/>
      <c r="G19" s="3"/>
    </row>
    <row r="20" spans="1:9" ht="15.75" thickBot="1" x14ac:dyDescent="0.3">
      <c r="A20" s="3"/>
      <c r="B20" s="321" t="s">
        <v>22</v>
      </c>
      <c r="C20" s="321"/>
      <c r="D20" s="322"/>
      <c r="E20" s="23">
        <f>SUM(E17+E19)</f>
        <v>0</v>
      </c>
      <c r="F20" s="3"/>
      <c r="G20" s="3"/>
    </row>
    <row r="21" spans="1:9" ht="15.75" thickBot="1" x14ac:dyDescent="0.3">
      <c r="A21" s="3"/>
      <c r="B21" s="321" t="s">
        <v>23</v>
      </c>
      <c r="C21" s="321"/>
      <c r="D21" s="323"/>
      <c r="E21" s="24">
        <f>E20/10</f>
        <v>0</v>
      </c>
      <c r="F21" s="3"/>
      <c r="G21" s="3"/>
    </row>
    <row r="22" spans="1:9" ht="15.75" thickBot="1" x14ac:dyDescent="0.3">
      <c r="A22" s="3"/>
      <c r="B22" s="3"/>
      <c r="C22" s="3"/>
      <c r="D22" s="3"/>
      <c r="E22" s="3"/>
      <c r="F22" s="3"/>
      <c r="G22" s="3"/>
    </row>
    <row r="23" spans="1:9" ht="15.75" thickBot="1" x14ac:dyDescent="0.3">
      <c r="A23" s="324" t="s">
        <v>24</v>
      </c>
      <c r="B23" s="324"/>
      <c r="C23" s="25" t="s">
        <v>10</v>
      </c>
      <c r="D23" s="26" t="s">
        <v>25</v>
      </c>
      <c r="E23" s="8" t="s">
        <v>26</v>
      </c>
      <c r="F23" s="3"/>
      <c r="G23" s="3"/>
      <c r="I23" t="s">
        <v>27</v>
      </c>
    </row>
    <row r="24" spans="1:9" x14ac:dyDescent="0.25">
      <c r="A24" s="325" t="s">
        <v>28</v>
      </c>
      <c r="B24" s="326"/>
      <c r="C24" s="27">
        <f>+H42</f>
        <v>0</v>
      </c>
      <c r="D24" s="28" t="s">
        <v>29</v>
      </c>
      <c r="E24" s="29">
        <f>C24</f>
        <v>0</v>
      </c>
      <c r="F24" s="3"/>
      <c r="G24" s="3"/>
    </row>
    <row r="25" spans="1:9" x14ac:dyDescent="0.25">
      <c r="A25" s="327" t="s">
        <v>30</v>
      </c>
      <c r="B25" s="328"/>
      <c r="C25" s="30">
        <v>0</v>
      </c>
      <c r="D25" s="31" t="s">
        <v>29</v>
      </c>
      <c r="E25" s="32">
        <f>C25</f>
        <v>0</v>
      </c>
      <c r="F25" s="3"/>
      <c r="G25" s="3"/>
    </row>
    <row r="26" spans="1:9" x14ac:dyDescent="0.25">
      <c r="A26" s="327" t="s">
        <v>31</v>
      </c>
      <c r="B26" s="328"/>
      <c r="C26" s="30">
        <f>+H50</f>
        <v>0</v>
      </c>
      <c r="D26" s="31" t="s">
        <v>21</v>
      </c>
      <c r="E26" s="32">
        <f>C26*2</f>
        <v>0</v>
      </c>
      <c r="F26" s="3"/>
      <c r="G26" s="3"/>
    </row>
    <row r="27" spans="1:9" x14ac:dyDescent="0.25">
      <c r="A27" s="327" t="s">
        <v>32</v>
      </c>
      <c r="B27" s="328"/>
      <c r="C27" s="30">
        <f>G81</f>
        <v>0</v>
      </c>
      <c r="D27" s="31" t="s">
        <v>29</v>
      </c>
      <c r="E27" s="32">
        <f>C27</f>
        <v>0</v>
      </c>
      <c r="F27" s="3"/>
      <c r="G27" s="3"/>
    </row>
    <row r="28" spans="1:9" ht="15.75" thickBot="1" x14ac:dyDescent="0.3">
      <c r="A28" s="3"/>
      <c r="B28" s="3"/>
      <c r="C28" s="3"/>
      <c r="D28" s="3" t="s">
        <v>26</v>
      </c>
      <c r="E28" s="33">
        <f>SUM(E24:E27)</f>
        <v>0</v>
      </c>
      <c r="F28" s="3"/>
      <c r="G28" s="3"/>
    </row>
    <row r="29" spans="1:9" ht="15.75" thickBot="1" x14ac:dyDescent="0.3">
      <c r="A29" s="3"/>
      <c r="B29" s="3"/>
      <c r="C29" s="3"/>
      <c r="D29" s="3" t="s">
        <v>33</v>
      </c>
      <c r="E29" s="24">
        <f>E28/5</f>
        <v>0</v>
      </c>
      <c r="F29" s="3"/>
      <c r="G29" s="3"/>
    </row>
    <row r="30" spans="1:9" ht="15.75" thickBot="1" x14ac:dyDescent="0.3">
      <c r="A30" s="3"/>
      <c r="B30" s="3"/>
      <c r="C30" s="3"/>
      <c r="D30" s="3"/>
      <c r="E30" s="3"/>
      <c r="F30" s="3"/>
      <c r="G30" s="3"/>
    </row>
    <row r="31" spans="1:9" ht="15.75" thickBot="1" x14ac:dyDescent="0.3">
      <c r="A31" s="3"/>
      <c r="B31" s="329" t="s">
        <v>34</v>
      </c>
      <c r="C31" s="329"/>
      <c r="D31" s="329"/>
      <c r="E31" s="24">
        <f>E21+E29</f>
        <v>0</v>
      </c>
      <c r="F31" s="3"/>
      <c r="G31" s="3"/>
    </row>
    <row r="32" spans="1:9" ht="15.75" thickBot="1" x14ac:dyDescent="0.3">
      <c r="A32" s="3"/>
      <c r="B32" s="3"/>
      <c r="C32" s="3"/>
      <c r="D32" s="3"/>
      <c r="E32" s="3"/>
      <c r="F32" s="3"/>
      <c r="G32" s="3"/>
    </row>
    <row r="33" spans="1:11" ht="15.75" thickBot="1" x14ac:dyDescent="0.3">
      <c r="A33" s="3"/>
      <c r="C33" s="317" t="s">
        <v>35</v>
      </c>
      <c r="D33" s="318"/>
      <c r="E33" s="36">
        <f>E31/2</f>
        <v>0</v>
      </c>
      <c r="F33" s="3"/>
      <c r="G33" s="3"/>
    </row>
    <row r="34" spans="1:11" x14ac:dyDescent="0.25">
      <c r="A34" s="37"/>
      <c r="B34" s="37"/>
      <c r="C34" s="37"/>
      <c r="D34" s="37"/>
      <c r="E34" s="37"/>
      <c r="F34" s="37"/>
      <c r="G34" s="37"/>
    </row>
    <row r="35" spans="1:11" x14ac:dyDescent="0.25">
      <c r="A35" s="38" t="s">
        <v>36</v>
      </c>
      <c r="B35" s="39"/>
      <c r="C35" s="39"/>
      <c r="D35" s="39"/>
      <c r="E35" s="39"/>
      <c r="F35" s="39"/>
      <c r="G35" s="40"/>
      <c r="H35" s="39"/>
      <c r="I35" s="39"/>
      <c r="J35" s="39"/>
      <c r="K35" s="39"/>
    </row>
    <row r="36" spans="1:11" x14ac:dyDescent="0.25">
      <c r="A36" s="39"/>
      <c r="B36" s="39"/>
      <c r="C36" s="39"/>
      <c r="D36" s="39"/>
      <c r="E36" s="39"/>
      <c r="F36" s="39" t="s">
        <v>37</v>
      </c>
      <c r="G36" s="41"/>
      <c r="H36" s="42" t="s">
        <v>38</v>
      </c>
      <c r="I36" s="43"/>
      <c r="J36" s="40"/>
    </row>
    <row r="37" spans="1:11" x14ac:dyDescent="0.25">
      <c r="A37" s="40"/>
      <c r="B37" s="44" t="s">
        <v>39</v>
      </c>
      <c r="C37" s="45"/>
      <c r="D37" s="183"/>
      <c r="E37" s="46">
        <v>1.3</v>
      </c>
      <c r="G37" s="183"/>
      <c r="H37" s="47">
        <f>G37*E37</f>
        <v>0</v>
      </c>
      <c r="I37" s="48"/>
      <c r="J37" s="40"/>
    </row>
    <row r="38" spans="1:11" x14ac:dyDescent="0.25">
      <c r="A38" s="40"/>
      <c r="B38" s="44" t="s">
        <v>40</v>
      </c>
      <c r="C38" s="45"/>
      <c r="D38" s="183">
        <v>0</v>
      </c>
      <c r="E38" s="46">
        <v>0.9</v>
      </c>
      <c r="G38" s="183">
        <v>0</v>
      </c>
      <c r="H38" s="47">
        <f t="shared" ref="H38:H40" si="0">G38*E38</f>
        <v>0</v>
      </c>
      <c r="I38" s="48"/>
      <c r="J38" s="40"/>
    </row>
    <row r="39" spans="1:11" x14ac:dyDescent="0.25">
      <c r="A39" s="40"/>
      <c r="B39" s="44" t="s">
        <v>41</v>
      </c>
      <c r="C39" s="45"/>
      <c r="D39" s="183">
        <v>0</v>
      </c>
      <c r="E39" s="46">
        <v>0.4</v>
      </c>
      <c r="G39" s="183">
        <v>0</v>
      </c>
      <c r="H39" s="47">
        <f t="shared" si="0"/>
        <v>0</v>
      </c>
      <c r="I39" s="48"/>
      <c r="J39" s="40"/>
    </row>
    <row r="40" spans="1:11" x14ac:dyDescent="0.25">
      <c r="A40" s="40"/>
      <c r="B40" s="44" t="s">
        <v>42</v>
      </c>
      <c r="C40" s="45"/>
      <c r="D40" s="183">
        <v>0</v>
      </c>
      <c r="E40" s="49" t="s">
        <v>120</v>
      </c>
      <c r="G40" s="184"/>
      <c r="H40" s="47">
        <f t="shared" si="0"/>
        <v>0</v>
      </c>
      <c r="I40" s="48"/>
      <c r="J40" s="40"/>
    </row>
    <row r="41" spans="1:11" ht="15.75" thickBot="1" x14ac:dyDescent="0.3">
      <c r="A41" s="40"/>
      <c r="B41" s="50" t="s">
        <v>43</v>
      </c>
      <c r="C41" s="51"/>
      <c r="D41" s="52">
        <f>SUM(D37:D40)</f>
        <v>0</v>
      </c>
      <c r="F41" s="40"/>
      <c r="G41" s="40"/>
      <c r="H41" s="40"/>
      <c r="I41" s="40"/>
      <c r="J41" s="40"/>
      <c r="K41" s="40"/>
    </row>
    <row r="42" spans="1:11" ht="15.75" thickBot="1" x14ac:dyDescent="0.3">
      <c r="A42" s="40"/>
      <c r="B42" s="40"/>
      <c r="C42" s="40"/>
      <c r="D42" s="53" t="s">
        <v>28</v>
      </c>
      <c r="E42" s="54"/>
      <c r="F42" s="54"/>
      <c r="G42" s="55"/>
      <c r="H42" s="56">
        <f>IF(SUM(H37:H40)&gt;10,10,SUM(H37:H40))</f>
        <v>0</v>
      </c>
    </row>
    <row r="43" spans="1:11" x14ac:dyDescent="0.25">
      <c r="A43" s="57" t="s">
        <v>31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x14ac:dyDescent="0.25">
      <c r="A44" s="40"/>
      <c r="B44" s="58" t="s">
        <v>44</v>
      </c>
      <c r="C44" s="39"/>
      <c r="D44" s="39"/>
      <c r="E44" s="39"/>
      <c r="F44" s="39"/>
      <c r="G44" s="39"/>
      <c r="H44" s="59"/>
      <c r="I44" s="60"/>
      <c r="J44" s="61"/>
      <c r="K44" s="62"/>
    </row>
    <row r="45" spans="1:11" x14ac:dyDescent="0.25">
      <c r="A45" s="63" t="s">
        <v>45</v>
      </c>
      <c r="B45" s="64"/>
      <c r="C45" s="204"/>
      <c r="D45" s="185">
        <v>0</v>
      </c>
      <c r="E45" s="63" t="s">
        <v>46</v>
      </c>
      <c r="F45" s="65"/>
      <c r="G45" s="67">
        <f>D41</f>
        <v>0</v>
      </c>
      <c r="H45" s="68" t="str">
        <f>IFERROR(ROUND(D45/G45,3),"-")</f>
        <v>-</v>
      </c>
      <c r="J45" s="373"/>
      <c r="K45" s="108"/>
    </row>
    <row r="46" spans="1:11" x14ac:dyDescent="0.25">
      <c r="A46" s="40"/>
      <c r="B46" s="39"/>
      <c r="C46" s="39"/>
      <c r="D46" s="39"/>
      <c r="E46" s="39"/>
      <c r="F46" s="39"/>
      <c r="G46" s="39"/>
      <c r="H46" s="69">
        <f>IFERROR((10-H45),0)</f>
        <v>0</v>
      </c>
      <c r="I46" s="60"/>
      <c r="J46" s="61"/>
      <c r="K46" s="62"/>
    </row>
    <row r="47" spans="1:11" x14ac:dyDescent="0.25">
      <c r="A47" s="40"/>
      <c r="B47" s="39"/>
      <c r="C47" s="39"/>
      <c r="D47" s="39"/>
      <c r="E47" s="39"/>
      <c r="F47" s="39"/>
      <c r="G47" s="39"/>
      <c r="H47" s="39"/>
      <c r="I47" s="60"/>
      <c r="J47" s="61"/>
      <c r="K47" s="39"/>
    </row>
    <row r="48" spans="1:11" x14ac:dyDescent="0.25">
      <c r="A48" s="40"/>
      <c r="B48" s="39"/>
      <c r="C48" s="39"/>
      <c r="D48" s="39"/>
      <c r="E48" s="70" t="s">
        <v>153</v>
      </c>
      <c r="F48" s="71"/>
      <c r="G48" s="64"/>
      <c r="H48" s="219">
        <v>0</v>
      </c>
      <c r="I48" s="73"/>
      <c r="J48" s="74"/>
      <c r="K48" s="75"/>
    </row>
    <row r="49" spans="1:11" ht="15.75" thickBot="1" x14ac:dyDescent="0.3">
      <c r="A49" s="40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15.75" thickBot="1" x14ac:dyDescent="0.3">
      <c r="A50" s="40"/>
      <c r="B50" s="40"/>
      <c r="C50" s="40"/>
      <c r="D50" s="76" t="s">
        <v>31</v>
      </c>
      <c r="E50" s="54"/>
      <c r="F50" s="54"/>
      <c r="G50" s="77"/>
      <c r="H50" s="56">
        <f>H46-H48</f>
        <v>0</v>
      </c>
    </row>
    <row r="53" spans="1:11" ht="15.75" thickBot="1" x14ac:dyDescent="0.3">
      <c r="A53" s="78" t="s">
        <v>48</v>
      </c>
      <c r="B53" s="40"/>
      <c r="C53" s="40"/>
      <c r="D53" s="40"/>
      <c r="E53" s="40"/>
      <c r="F53" s="310" t="s">
        <v>49</v>
      </c>
      <c r="G53" s="310"/>
      <c r="H53" s="310"/>
    </row>
    <row r="54" spans="1:11" x14ac:dyDescent="0.25">
      <c r="A54" s="294" t="s">
        <v>50</v>
      </c>
      <c r="B54" s="300" t="s">
        <v>51</v>
      </c>
      <c r="C54" s="300" t="s">
        <v>52</v>
      </c>
      <c r="D54" s="300"/>
      <c r="E54" s="300"/>
      <c r="F54" s="301">
        <v>0.3</v>
      </c>
      <c r="G54" s="303">
        <v>0</v>
      </c>
      <c r="H54" s="305">
        <f>ROUND(G54*0.3,3)</f>
        <v>0</v>
      </c>
    </row>
    <row r="55" spans="1:11" x14ac:dyDescent="0.25">
      <c r="A55" s="295"/>
      <c r="B55" s="307"/>
      <c r="C55" s="307" t="s">
        <v>53</v>
      </c>
      <c r="D55" s="307"/>
      <c r="E55" s="307"/>
      <c r="F55" s="302"/>
      <c r="G55" s="304"/>
      <c r="H55" s="306"/>
    </row>
    <row r="56" spans="1:11" x14ac:dyDescent="0.25">
      <c r="A56" s="295"/>
      <c r="B56" s="307"/>
      <c r="C56" s="307" t="s">
        <v>54</v>
      </c>
      <c r="D56" s="307"/>
      <c r="E56" s="307"/>
      <c r="F56" s="302"/>
      <c r="G56" s="304"/>
      <c r="H56" s="306"/>
    </row>
    <row r="57" spans="1:11" x14ac:dyDescent="0.25">
      <c r="A57" s="295"/>
      <c r="B57" s="314" t="s">
        <v>55</v>
      </c>
      <c r="C57" s="307" t="s">
        <v>55</v>
      </c>
      <c r="D57" s="307"/>
      <c r="E57" s="307"/>
      <c r="F57" s="311">
        <v>0.25</v>
      </c>
      <c r="G57" s="304">
        <v>0</v>
      </c>
      <c r="H57" s="306">
        <f>ROUND(G57*0.25,3)</f>
        <v>0</v>
      </c>
    </row>
    <row r="58" spans="1:11" x14ac:dyDescent="0.25">
      <c r="A58" s="295"/>
      <c r="B58" s="315"/>
      <c r="C58" s="307" t="s">
        <v>56</v>
      </c>
      <c r="D58" s="307"/>
      <c r="E58" s="307"/>
      <c r="F58" s="302"/>
      <c r="G58" s="304"/>
      <c r="H58" s="306"/>
    </row>
    <row r="59" spans="1:11" ht="15.75" thickBot="1" x14ac:dyDescent="0.3">
      <c r="A59" s="296"/>
      <c r="B59" s="316"/>
      <c r="C59" s="308" t="s">
        <v>57</v>
      </c>
      <c r="D59" s="308"/>
      <c r="E59" s="308"/>
      <c r="F59" s="312"/>
      <c r="G59" s="313"/>
      <c r="H59" s="309"/>
    </row>
    <row r="60" spans="1:11" x14ac:dyDescent="0.25">
      <c r="A60" s="294" t="s">
        <v>58</v>
      </c>
      <c r="B60" s="297" t="s">
        <v>59</v>
      </c>
      <c r="C60" s="300" t="s">
        <v>59</v>
      </c>
      <c r="D60" s="300"/>
      <c r="E60" s="300"/>
      <c r="F60" s="301">
        <v>0.25</v>
      </c>
      <c r="G60" s="303">
        <v>0</v>
      </c>
      <c r="H60" s="305">
        <f>ROUND(G60*0.25,3)</f>
        <v>0</v>
      </c>
    </row>
    <row r="61" spans="1:11" x14ac:dyDescent="0.25">
      <c r="A61" s="295"/>
      <c r="B61" s="298"/>
      <c r="C61" s="307" t="s">
        <v>60</v>
      </c>
      <c r="D61" s="307"/>
      <c r="E61" s="307"/>
      <c r="F61" s="302"/>
      <c r="G61" s="304"/>
      <c r="H61" s="306"/>
    </row>
    <row r="62" spans="1:11" x14ac:dyDescent="0.25">
      <c r="A62" s="295"/>
      <c r="B62" s="299"/>
      <c r="C62" s="307" t="s">
        <v>61</v>
      </c>
      <c r="D62" s="307"/>
      <c r="E62" s="307"/>
      <c r="F62" s="302"/>
      <c r="G62" s="304"/>
      <c r="H62" s="306"/>
    </row>
    <row r="63" spans="1:11" ht="15.75" thickBot="1" x14ac:dyDescent="0.3">
      <c r="A63" s="296"/>
      <c r="B63" s="79" t="s">
        <v>62</v>
      </c>
      <c r="C63" s="308"/>
      <c r="D63" s="308"/>
      <c r="E63" s="308"/>
      <c r="F63" s="80">
        <v>0.15</v>
      </c>
      <c r="G63" s="81">
        <v>0</v>
      </c>
      <c r="H63" s="82">
        <f>ROUND(G63*0.15,3)</f>
        <v>0</v>
      </c>
    </row>
    <row r="64" spans="1:11" ht="36.75" thickBot="1" x14ac:dyDescent="0.3">
      <c r="A64" s="83" t="s">
        <v>63</v>
      </c>
      <c r="B64" s="84" t="s">
        <v>64</v>
      </c>
      <c r="C64" s="291" t="s">
        <v>65</v>
      </c>
      <c r="D64" s="291"/>
      <c r="E64" s="291"/>
      <c r="F64" s="85">
        <v>0.05</v>
      </c>
      <c r="G64" s="86">
        <v>0</v>
      </c>
      <c r="H64" s="87">
        <f>ROUND(G64*0.05,3)</f>
        <v>0</v>
      </c>
    </row>
    <row r="65" spans="1:8" ht="15.75" thickBot="1" x14ac:dyDescent="0.3">
      <c r="A65" s="88"/>
      <c r="B65" s="88"/>
      <c r="C65" s="88"/>
      <c r="D65" s="88"/>
      <c r="E65" s="88"/>
      <c r="F65" s="88"/>
      <c r="G65" s="88"/>
      <c r="H65" s="88"/>
    </row>
    <row r="66" spans="1:8" ht="15.75" thickBot="1" x14ac:dyDescent="0.3">
      <c r="A66" s="88"/>
      <c r="B66" s="88"/>
      <c r="C66" s="88"/>
      <c r="D66" s="88"/>
      <c r="E66" s="88"/>
      <c r="F66" s="89"/>
      <c r="G66" s="292">
        <f>SUM(H54:H64)</f>
        <v>0</v>
      </c>
      <c r="H66" s="293"/>
    </row>
    <row r="68" spans="1:8" ht="15.75" thickBot="1" x14ac:dyDescent="0.3">
      <c r="A68" s="78" t="s">
        <v>66</v>
      </c>
      <c r="B68" s="40"/>
      <c r="C68" s="40"/>
      <c r="D68" s="40"/>
      <c r="E68" s="40"/>
      <c r="F68" s="310" t="s">
        <v>49</v>
      </c>
      <c r="G68" s="310"/>
      <c r="H68" s="310"/>
    </row>
    <row r="69" spans="1:8" x14ac:dyDescent="0.25">
      <c r="A69" s="294" t="s">
        <v>50</v>
      </c>
      <c r="B69" s="300" t="s">
        <v>51</v>
      </c>
      <c r="C69" s="300" t="s">
        <v>52</v>
      </c>
      <c r="D69" s="300"/>
      <c r="E69" s="300"/>
      <c r="F69" s="301">
        <v>0.3</v>
      </c>
      <c r="G69" s="303">
        <v>0</v>
      </c>
      <c r="H69" s="305">
        <f>ROUND(G69*0.3,3)</f>
        <v>0</v>
      </c>
    </row>
    <row r="70" spans="1:8" x14ac:dyDescent="0.25">
      <c r="A70" s="295"/>
      <c r="B70" s="307"/>
      <c r="C70" s="307" t="s">
        <v>53</v>
      </c>
      <c r="D70" s="307"/>
      <c r="E70" s="307"/>
      <c r="F70" s="302"/>
      <c r="G70" s="304"/>
      <c r="H70" s="306"/>
    </row>
    <row r="71" spans="1:8" x14ac:dyDescent="0.25">
      <c r="A71" s="295"/>
      <c r="B71" s="307"/>
      <c r="C71" s="307" t="s">
        <v>54</v>
      </c>
      <c r="D71" s="307"/>
      <c r="E71" s="307"/>
      <c r="F71" s="302"/>
      <c r="G71" s="304"/>
      <c r="H71" s="306"/>
    </row>
    <row r="72" spans="1:8" x14ac:dyDescent="0.25">
      <c r="A72" s="295"/>
      <c r="B72" s="314" t="s">
        <v>55</v>
      </c>
      <c r="C72" s="307" t="s">
        <v>55</v>
      </c>
      <c r="D72" s="307"/>
      <c r="E72" s="307"/>
      <c r="F72" s="311">
        <v>0.25</v>
      </c>
      <c r="G72" s="304">
        <v>0</v>
      </c>
      <c r="H72" s="306">
        <f>ROUND(G72*0.25,3)</f>
        <v>0</v>
      </c>
    </row>
    <row r="73" spans="1:8" x14ac:dyDescent="0.25">
      <c r="A73" s="295"/>
      <c r="B73" s="315"/>
      <c r="C73" s="307" t="s">
        <v>56</v>
      </c>
      <c r="D73" s="307"/>
      <c r="E73" s="307"/>
      <c r="F73" s="302"/>
      <c r="G73" s="304"/>
      <c r="H73" s="306"/>
    </row>
    <row r="74" spans="1:8" ht="15.75" thickBot="1" x14ac:dyDescent="0.3">
      <c r="A74" s="296"/>
      <c r="B74" s="316"/>
      <c r="C74" s="308" t="s">
        <v>57</v>
      </c>
      <c r="D74" s="308"/>
      <c r="E74" s="308"/>
      <c r="F74" s="312"/>
      <c r="G74" s="313"/>
      <c r="H74" s="309"/>
    </row>
    <row r="75" spans="1:8" x14ac:dyDescent="0.25">
      <c r="A75" s="294" t="s">
        <v>58</v>
      </c>
      <c r="B75" s="297" t="s">
        <v>59</v>
      </c>
      <c r="C75" s="300" t="s">
        <v>59</v>
      </c>
      <c r="D75" s="300"/>
      <c r="E75" s="300"/>
      <c r="F75" s="301">
        <v>0.25</v>
      </c>
      <c r="G75" s="303">
        <v>0</v>
      </c>
      <c r="H75" s="305">
        <f>ROUND(G75*0.25,3)</f>
        <v>0</v>
      </c>
    </row>
    <row r="76" spans="1:8" x14ac:dyDescent="0.25">
      <c r="A76" s="295"/>
      <c r="B76" s="298"/>
      <c r="C76" s="307" t="s">
        <v>60</v>
      </c>
      <c r="D76" s="307"/>
      <c r="E76" s="307"/>
      <c r="F76" s="302"/>
      <c r="G76" s="304"/>
      <c r="H76" s="306"/>
    </row>
    <row r="77" spans="1:8" x14ac:dyDescent="0.25">
      <c r="A77" s="295"/>
      <c r="B77" s="299"/>
      <c r="C77" s="307" t="s">
        <v>61</v>
      </c>
      <c r="D77" s="307"/>
      <c r="E77" s="307"/>
      <c r="F77" s="302"/>
      <c r="G77" s="304"/>
      <c r="H77" s="306"/>
    </row>
    <row r="78" spans="1:8" ht="15.75" thickBot="1" x14ac:dyDescent="0.3">
      <c r="A78" s="296"/>
      <c r="B78" s="79" t="s">
        <v>62</v>
      </c>
      <c r="C78" s="308"/>
      <c r="D78" s="308"/>
      <c r="E78" s="308"/>
      <c r="F78" s="80">
        <v>0.15</v>
      </c>
      <c r="G78" s="81">
        <v>0</v>
      </c>
      <c r="H78" s="82">
        <f>ROUND(G78*0.15,3)</f>
        <v>0</v>
      </c>
    </row>
    <row r="79" spans="1:8" ht="36.75" thickBot="1" x14ac:dyDescent="0.3">
      <c r="A79" s="83" t="s">
        <v>63</v>
      </c>
      <c r="B79" s="84" t="s">
        <v>64</v>
      </c>
      <c r="C79" s="291" t="s">
        <v>65</v>
      </c>
      <c r="D79" s="291"/>
      <c r="E79" s="291"/>
      <c r="F79" s="85">
        <v>0.05</v>
      </c>
      <c r="G79" s="86">
        <v>0</v>
      </c>
      <c r="H79" s="87">
        <f>ROUND(G79*0.05,3)</f>
        <v>0</v>
      </c>
    </row>
    <row r="80" spans="1:8" ht="15.75" thickBot="1" x14ac:dyDescent="0.3">
      <c r="A80" s="88"/>
      <c r="B80" s="88"/>
      <c r="C80" s="88"/>
      <c r="D80" s="88"/>
      <c r="E80" s="88"/>
      <c r="F80" s="88"/>
      <c r="G80" s="88"/>
      <c r="H80" s="88"/>
    </row>
    <row r="81" spans="1:8" ht="15.75" thickBot="1" x14ac:dyDescent="0.3">
      <c r="A81" s="88"/>
      <c r="B81" s="88"/>
      <c r="C81" s="88"/>
      <c r="D81" s="88"/>
      <c r="E81" s="88"/>
      <c r="F81" s="89"/>
      <c r="G81" s="292">
        <f>SUM(H69:H79)</f>
        <v>0</v>
      </c>
      <c r="H81" s="293"/>
    </row>
  </sheetData>
  <mergeCells count="79">
    <mergeCell ref="B13:D13"/>
    <mergeCell ref="E3:F3"/>
    <mergeCell ref="B4:C4"/>
    <mergeCell ref="E4:F4"/>
    <mergeCell ref="B5:C5"/>
    <mergeCell ref="E5:F5"/>
    <mergeCell ref="B6:C6"/>
    <mergeCell ref="E6:F6"/>
    <mergeCell ref="B8:D8"/>
    <mergeCell ref="B9:D9"/>
    <mergeCell ref="B10:D10"/>
    <mergeCell ref="B11:D11"/>
    <mergeCell ref="B12:D12"/>
    <mergeCell ref="C33:D33"/>
    <mergeCell ref="B14:D14"/>
    <mergeCell ref="B15:D15"/>
    <mergeCell ref="B17:D17"/>
    <mergeCell ref="B20:D20"/>
    <mergeCell ref="B21:D21"/>
    <mergeCell ref="A23:B23"/>
    <mergeCell ref="A24:B24"/>
    <mergeCell ref="A25:B25"/>
    <mergeCell ref="A26:B26"/>
    <mergeCell ref="A27:B27"/>
    <mergeCell ref="B31:D31"/>
    <mergeCell ref="F53:H53"/>
    <mergeCell ref="A54:A59"/>
    <mergeCell ref="B54:B56"/>
    <mergeCell ref="C54:E54"/>
    <mergeCell ref="F54:F56"/>
    <mergeCell ref="G54:G56"/>
    <mergeCell ref="H54:H56"/>
    <mergeCell ref="C55:E55"/>
    <mergeCell ref="C56:E56"/>
    <mergeCell ref="B57:B59"/>
    <mergeCell ref="H60:H62"/>
    <mergeCell ref="C61:E61"/>
    <mergeCell ref="C62:E62"/>
    <mergeCell ref="C63:E63"/>
    <mergeCell ref="C57:E57"/>
    <mergeCell ref="F57:F59"/>
    <mergeCell ref="G57:G59"/>
    <mergeCell ref="H57:H59"/>
    <mergeCell ref="C58:E58"/>
    <mergeCell ref="C59:E59"/>
    <mergeCell ref="A60:A63"/>
    <mergeCell ref="B60:B62"/>
    <mergeCell ref="C60:E60"/>
    <mergeCell ref="F60:F62"/>
    <mergeCell ref="G60:G62"/>
    <mergeCell ref="A69:A74"/>
    <mergeCell ref="B69:B71"/>
    <mergeCell ref="C69:E69"/>
    <mergeCell ref="F69:F71"/>
    <mergeCell ref="G69:G71"/>
    <mergeCell ref="C70:E70"/>
    <mergeCell ref="B72:B74"/>
    <mergeCell ref="H72:H74"/>
    <mergeCell ref="C73:E73"/>
    <mergeCell ref="C74:E74"/>
    <mergeCell ref="C64:E64"/>
    <mergeCell ref="G66:H66"/>
    <mergeCell ref="F68:H68"/>
    <mergeCell ref="H69:H71"/>
    <mergeCell ref="C71:E71"/>
    <mergeCell ref="C72:E72"/>
    <mergeCell ref="F72:F74"/>
    <mergeCell ref="G72:G74"/>
    <mergeCell ref="C79:E79"/>
    <mergeCell ref="G81:H81"/>
    <mergeCell ref="A75:A78"/>
    <mergeCell ref="B75:B77"/>
    <mergeCell ref="C75:E75"/>
    <mergeCell ref="F75:F77"/>
    <mergeCell ref="G75:G77"/>
    <mergeCell ref="H75:H77"/>
    <mergeCell ref="C76:E76"/>
    <mergeCell ref="C77:E77"/>
    <mergeCell ref="C78:E78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"/>
  <sheetViews>
    <sheetView workbookViewId="0">
      <selection activeCell="K15" sqref="K15"/>
    </sheetView>
  </sheetViews>
  <sheetFormatPr baseColWidth="10" defaultRowHeight="15" x14ac:dyDescent="0.25"/>
  <cols>
    <col min="3" max="3" width="17" customWidth="1"/>
  </cols>
  <sheetData>
    <row r="1" spans="1:8" ht="20.25" x14ac:dyDescent="0.3">
      <c r="A1" s="1" t="s">
        <v>148</v>
      </c>
      <c r="B1" s="2"/>
      <c r="C1" s="2"/>
      <c r="D1" s="2"/>
      <c r="E1" s="2"/>
      <c r="F1" s="2"/>
    </row>
    <row r="2" spans="1:8" x14ac:dyDescent="0.25">
      <c r="A2" s="3"/>
      <c r="B2" s="3"/>
      <c r="C2" s="3"/>
      <c r="D2" s="281" t="s">
        <v>0</v>
      </c>
      <c r="E2" s="281"/>
      <c r="F2" s="5"/>
    </row>
    <row r="3" spans="1:8" x14ac:dyDescent="0.25">
      <c r="A3" s="5" t="s">
        <v>2</v>
      </c>
      <c r="B3" s="3"/>
      <c r="C3" s="5" t="s">
        <v>149</v>
      </c>
      <c r="D3" s="282"/>
      <c r="E3" s="282"/>
      <c r="F3" s="3"/>
    </row>
    <row r="4" spans="1:8" x14ac:dyDescent="0.25">
      <c r="A4" s="5" t="s">
        <v>4</v>
      </c>
      <c r="B4" s="3"/>
      <c r="C4" s="5"/>
      <c r="D4" s="282"/>
      <c r="E4" s="282"/>
      <c r="F4" s="3"/>
    </row>
    <row r="5" spans="1:8" x14ac:dyDescent="0.25">
      <c r="A5" s="5" t="s">
        <v>6</v>
      </c>
      <c r="B5" s="3"/>
      <c r="C5" s="5"/>
      <c r="D5" s="282"/>
      <c r="E5" s="282"/>
      <c r="F5" s="3"/>
    </row>
    <row r="6" spans="1:8" x14ac:dyDescent="0.25">
      <c r="D6" s="361"/>
      <c r="E6" s="361"/>
    </row>
    <row r="7" spans="1:8" x14ac:dyDescent="0.25">
      <c r="A7" s="146" t="s">
        <v>24</v>
      </c>
      <c r="B7" s="115"/>
      <c r="C7" s="115"/>
      <c r="D7" s="362"/>
      <c r="E7" s="362"/>
      <c r="F7" s="115"/>
      <c r="G7" s="100"/>
      <c r="H7" s="115"/>
    </row>
    <row r="8" spans="1:8" x14ac:dyDescent="0.25">
      <c r="A8" s="115"/>
      <c r="B8" s="115"/>
      <c r="C8" s="115"/>
      <c r="D8" s="115"/>
      <c r="E8" s="379"/>
      <c r="F8" s="378"/>
      <c r="G8" s="147"/>
      <c r="H8" s="149" t="s">
        <v>38</v>
      </c>
    </row>
    <row r="9" spans="1:8" x14ac:dyDescent="0.25">
      <c r="A9" s="363" t="s">
        <v>130</v>
      </c>
      <c r="B9" s="363"/>
      <c r="C9" s="363"/>
      <c r="D9" s="356"/>
      <c r="E9" s="356"/>
      <c r="F9" s="189"/>
      <c r="G9" s="230" t="s">
        <v>136</v>
      </c>
      <c r="H9" s="155">
        <f>F9*1.5</f>
        <v>0</v>
      </c>
    </row>
    <row r="10" spans="1:8" x14ac:dyDescent="0.25">
      <c r="A10" s="363" t="s">
        <v>131</v>
      </c>
      <c r="B10" s="363"/>
      <c r="C10" s="363"/>
      <c r="D10" s="356"/>
      <c r="E10" s="356"/>
      <c r="F10" s="189"/>
      <c r="G10" s="230" t="s">
        <v>136</v>
      </c>
      <c r="H10" s="155">
        <f>F10*1.5</f>
        <v>0</v>
      </c>
    </row>
    <row r="11" spans="1:8" x14ac:dyDescent="0.25">
      <c r="A11" s="363" t="s">
        <v>133</v>
      </c>
      <c r="B11" s="363"/>
      <c r="C11" s="363"/>
      <c r="D11" s="356"/>
      <c r="E11" s="356"/>
      <c r="F11" s="189"/>
      <c r="G11" s="230" t="s">
        <v>138</v>
      </c>
      <c r="H11" s="155">
        <f>F11*2</f>
        <v>0</v>
      </c>
    </row>
    <row r="12" spans="1:8" ht="15.75" thickBot="1" x14ac:dyDescent="0.3">
      <c r="A12" s="115"/>
      <c r="B12" s="166"/>
      <c r="C12" s="166"/>
      <c r="D12" s="232"/>
      <c r="E12" s="154"/>
      <c r="G12" s="154"/>
      <c r="H12" s="235">
        <f>SUM(H9:H11)</f>
        <v>0</v>
      </c>
    </row>
    <row r="13" spans="1:8" ht="15.75" thickBot="1" x14ac:dyDescent="0.3">
      <c r="A13" s="100"/>
      <c r="D13" s="157" t="s">
        <v>135</v>
      </c>
      <c r="E13" s="158"/>
      <c r="F13" s="158"/>
      <c r="G13" s="234"/>
      <c r="H13" s="233">
        <f>H12/5</f>
        <v>0</v>
      </c>
    </row>
  </sheetData>
  <mergeCells count="12">
    <mergeCell ref="A11:C11"/>
    <mergeCell ref="D11:E11"/>
    <mergeCell ref="A9:C9"/>
    <mergeCell ref="D9:E9"/>
    <mergeCell ref="A10:C10"/>
    <mergeCell ref="D10:E10"/>
    <mergeCell ref="D7:E7"/>
    <mergeCell ref="D2:E2"/>
    <mergeCell ref="D3:E3"/>
    <mergeCell ref="D4:E4"/>
    <mergeCell ref="D5:E5"/>
    <mergeCell ref="D6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5"/>
  <sheetViews>
    <sheetView workbookViewId="0">
      <selection activeCell="L14" sqref="L14"/>
    </sheetView>
  </sheetViews>
  <sheetFormatPr baseColWidth="10" defaultRowHeight="15" x14ac:dyDescent="0.25"/>
  <cols>
    <col min="3" max="3" width="12.5703125" customWidth="1"/>
  </cols>
  <sheetData>
    <row r="1" spans="1:9" ht="20.25" x14ac:dyDescent="0.3">
      <c r="A1" s="1" t="s">
        <v>147</v>
      </c>
      <c r="B1" s="2"/>
      <c r="C1" s="2"/>
      <c r="D1" s="2"/>
      <c r="E1" s="2"/>
      <c r="F1" s="2"/>
    </row>
    <row r="2" spans="1:9" x14ac:dyDescent="0.25">
      <c r="A2" s="3"/>
      <c r="B2" s="3"/>
      <c r="C2" s="3"/>
      <c r="D2" s="281" t="s">
        <v>0</v>
      </c>
      <c r="E2" s="281"/>
      <c r="F2" s="5"/>
    </row>
    <row r="3" spans="1:9" x14ac:dyDescent="0.25">
      <c r="A3" s="5" t="s">
        <v>2</v>
      </c>
      <c r="B3" s="3"/>
      <c r="C3" s="5" t="s">
        <v>146</v>
      </c>
      <c r="D3" s="282"/>
      <c r="E3" s="282"/>
      <c r="F3" s="3"/>
    </row>
    <row r="4" spans="1:9" x14ac:dyDescent="0.25">
      <c r="A4" s="5" t="s">
        <v>4</v>
      </c>
      <c r="B4" s="3"/>
      <c r="C4" s="5"/>
      <c r="D4" s="282"/>
      <c r="E4" s="282"/>
      <c r="F4" s="3"/>
    </row>
    <row r="5" spans="1:9" x14ac:dyDescent="0.25">
      <c r="A5" s="5" t="s">
        <v>6</v>
      </c>
      <c r="B5" s="3"/>
      <c r="C5" s="5"/>
      <c r="D5" s="282"/>
      <c r="E5" s="282"/>
      <c r="F5" s="3"/>
    </row>
    <row r="6" spans="1:9" x14ac:dyDescent="0.25">
      <c r="D6" s="361"/>
      <c r="E6" s="361"/>
    </row>
    <row r="7" spans="1:9" x14ac:dyDescent="0.25">
      <c r="A7" s="146" t="s">
        <v>24</v>
      </c>
      <c r="B7" s="115"/>
      <c r="C7" s="115"/>
      <c r="D7" s="362"/>
      <c r="E7" s="362"/>
      <c r="F7" s="115"/>
      <c r="G7" s="100"/>
      <c r="H7" s="115"/>
      <c r="I7" s="115"/>
    </row>
    <row r="8" spans="1:9" x14ac:dyDescent="0.25">
      <c r="A8" s="115"/>
      <c r="B8" s="115"/>
      <c r="C8" s="115"/>
      <c r="D8" s="115"/>
      <c r="E8" s="115"/>
      <c r="F8" s="378"/>
      <c r="G8" s="147"/>
      <c r="H8" s="149" t="s">
        <v>38</v>
      </c>
      <c r="I8" s="231"/>
    </row>
    <row r="9" spans="1:9" x14ac:dyDescent="0.25">
      <c r="A9" s="259" t="s">
        <v>130</v>
      </c>
      <c r="B9" s="260"/>
      <c r="C9" s="261"/>
      <c r="D9" s="356"/>
      <c r="E9" s="356"/>
      <c r="F9" s="189"/>
      <c r="G9" s="230" t="s">
        <v>136</v>
      </c>
      <c r="H9" s="155">
        <f>F9*1.5</f>
        <v>0</v>
      </c>
      <c r="I9" s="162"/>
    </row>
    <row r="10" spans="1:9" x14ac:dyDescent="0.25">
      <c r="A10" s="283" t="s">
        <v>131</v>
      </c>
      <c r="B10" s="284"/>
      <c r="C10" s="285"/>
      <c r="D10" s="356"/>
      <c r="E10" s="356"/>
      <c r="F10" s="189"/>
      <c r="G10" s="230" t="s">
        <v>136</v>
      </c>
      <c r="H10" s="155">
        <f>F10*1.5</f>
        <v>0</v>
      </c>
      <c r="I10" s="162"/>
    </row>
    <row r="11" spans="1:9" x14ac:dyDescent="0.25">
      <c r="A11" s="262" t="s">
        <v>133</v>
      </c>
      <c r="B11" s="263"/>
      <c r="C11" s="264"/>
      <c r="D11" s="356"/>
      <c r="E11" s="356"/>
      <c r="F11" s="189"/>
      <c r="G11" s="230" t="s">
        <v>138</v>
      </c>
      <c r="H11" s="155">
        <f>F11*2</f>
        <v>0</v>
      </c>
      <c r="I11" s="162"/>
    </row>
    <row r="12" spans="1:9" ht="15.75" thickBot="1" x14ac:dyDescent="0.3">
      <c r="A12" s="115"/>
      <c r="B12" s="166"/>
      <c r="C12" s="166"/>
      <c r="D12" s="232"/>
      <c r="E12" s="154"/>
      <c r="G12" s="154"/>
      <c r="H12" s="235">
        <f>SUM(H9:H11)</f>
        <v>0</v>
      </c>
      <c r="I12" s="154"/>
    </row>
    <row r="13" spans="1:9" ht="15.75" thickBot="1" x14ac:dyDescent="0.3">
      <c r="A13" s="100"/>
      <c r="D13" s="157" t="s">
        <v>135</v>
      </c>
      <c r="E13" s="158"/>
      <c r="F13" s="158"/>
      <c r="G13" s="234"/>
      <c r="H13" s="233">
        <f>H12/5</f>
        <v>0</v>
      </c>
      <c r="I13" s="179"/>
    </row>
    <row r="14" spans="1:9" x14ac:dyDescent="0.25">
      <c r="A14" s="100"/>
      <c r="B14" s="156"/>
      <c r="C14" s="156"/>
      <c r="D14" s="156"/>
      <c r="E14" s="154"/>
      <c r="F14" s="154"/>
      <c r="G14" s="161"/>
      <c r="H14" s="162"/>
      <c r="I14" s="162"/>
    </row>
    <row r="15" spans="1:9" x14ac:dyDescent="0.25">
      <c r="A15" s="40"/>
      <c r="B15" s="39"/>
      <c r="C15" s="39"/>
      <c r="D15" s="39"/>
      <c r="E15" s="39"/>
      <c r="F15" s="39"/>
      <c r="G15" s="39"/>
      <c r="H15" s="39"/>
    </row>
  </sheetData>
  <mergeCells count="12">
    <mergeCell ref="A10:C10"/>
    <mergeCell ref="D10:E10"/>
    <mergeCell ref="A11:C11"/>
    <mergeCell ref="D11:E11"/>
    <mergeCell ref="D2:E2"/>
    <mergeCell ref="D3:E3"/>
    <mergeCell ref="D4:E4"/>
    <mergeCell ref="D5:E5"/>
    <mergeCell ref="A9:C9"/>
    <mergeCell ref="D9:E9"/>
    <mergeCell ref="D6:E6"/>
    <mergeCell ref="D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9"/>
  <sheetViews>
    <sheetView workbookViewId="0">
      <selection activeCell="N15" sqref="N15"/>
    </sheetView>
  </sheetViews>
  <sheetFormatPr baseColWidth="10" defaultRowHeight="15" x14ac:dyDescent="0.25"/>
  <sheetData>
    <row r="1" spans="1:9" ht="20.25" x14ac:dyDescent="0.3">
      <c r="A1" s="1" t="s">
        <v>116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3"/>
      <c r="B2" s="3"/>
      <c r="C2" s="3"/>
      <c r="D2" s="281" t="s">
        <v>88</v>
      </c>
      <c r="E2" s="281"/>
      <c r="F2" s="281"/>
      <c r="G2" s="216"/>
      <c r="H2" s="125" t="s">
        <v>73</v>
      </c>
      <c r="I2" s="3"/>
    </row>
    <row r="3" spans="1:9" x14ac:dyDescent="0.25">
      <c r="A3" s="5" t="s">
        <v>2</v>
      </c>
      <c r="B3" s="3"/>
      <c r="C3" s="5" t="s">
        <v>89</v>
      </c>
      <c r="D3" s="329"/>
      <c r="E3" s="329"/>
      <c r="F3" s="329"/>
      <c r="G3" s="215"/>
      <c r="H3" s="120"/>
      <c r="I3" s="3"/>
    </row>
    <row r="4" spans="1:9" x14ac:dyDescent="0.25">
      <c r="A4" s="5" t="s">
        <v>4</v>
      </c>
      <c r="B4" s="3"/>
      <c r="C4" s="5" t="s">
        <v>5</v>
      </c>
      <c r="D4" s="329"/>
      <c r="E4" s="329"/>
      <c r="F4" s="329"/>
      <c r="G4" s="215"/>
      <c r="H4" s="120"/>
      <c r="I4" s="3"/>
    </row>
    <row r="5" spans="1:9" x14ac:dyDescent="0.25">
      <c r="A5" s="5" t="s">
        <v>90</v>
      </c>
      <c r="B5" s="3"/>
      <c r="C5" s="5" t="s">
        <v>7</v>
      </c>
      <c r="D5" s="329"/>
      <c r="E5" s="329"/>
      <c r="F5" s="329"/>
      <c r="G5" s="215"/>
      <c r="H5" s="120"/>
      <c r="I5" s="3"/>
    </row>
    <row r="6" spans="1:9" x14ac:dyDescent="0.25">
      <c r="A6" s="5" t="s">
        <v>91</v>
      </c>
      <c r="B6" s="340"/>
      <c r="C6" s="340"/>
      <c r="D6" s="129" t="s">
        <v>92</v>
      </c>
      <c r="E6" s="341"/>
      <c r="F6" s="341"/>
      <c r="G6" s="218"/>
      <c r="H6" s="124" t="s">
        <v>93</v>
      </c>
      <c r="I6" s="120"/>
    </row>
    <row r="7" spans="1:9" x14ac:dyDescent="0.25">
      <c r="A7" s="124" t="s">
        <v>94</v>
      </c>
      <c r="B7" s="340"/>
      <c r="C7" s="340"/>
      <c r="D7" s="129" t="s">
        <v>95</v>
      </c>
      <c r="E7" s="341"/>
      <c r="F7" s="341"/>
      <c r="G7" s="218"/>
      <c r="H7" s="129"/>
      <c r="I7" s="130"/>
    </row>
    <row r="8" spans="1:9" ht="15.75" thickBot="1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15.75" thickBot="1" x14ac:dyDescent="0.3">
      <c r="A9" s="342" t="s">
        <v>8</v>
      </c>
      <c r="B9" s="342"/>
      <c r="C9" s="131">
        <v>1</v>
      </c>
      <c r="D9" s="131">
        <v>2</v>
      </c>
      <c r="E9" s="131">
        <v>3</v>
      </c>
      <c r="F9" s="131">
        <v>4</v>
      </c>
      <c r="G9" s="131">
        <v>5</v>
      </c>
      <c r="H9" s="131">
        <v>6</v>
      </c>
      <c r="I9" s="25" t="s">
        <v>10</v>
      </c>
    </row>
    <row r="10" spans="1:9" x14ac:dyDescent="0.25">
      <c r="A10" s="343" t="s">
        <v>11</v>
      </c>
      <c r="B10" s="343"/>
      <c r="C10" s="132"/>
      <c r="D10" s="132"/>
      <c r="E10" s="132"/>
      <c r="F10" s="132"/>
      <c r="G10" s="224"/>
      <c r="H10" s="132"/>
      <c r="I10" s="29">
        <f t="shared" ref="I10:I17" si="0">SUM(C10:H10)</f>
        <v>0</v>
      </c>
    </row>
    <row r="11" spans="1:9" x14ac:dyDescent="0.25">
      <c r="A11" s="343" t="s">
        <v>12</v>
      </c>
      <c r="B11" s="343"/>
      <c r="C11" s="182"/>
      <c r="D11" s="182"/>
      <c r="E11" s="182"/>
      <c r="F11" s="182"/>
      <c r="G11" s="217"/>
      <c r="H11" s="182"/>
      <c r="I11" s="32">
        <f t="shared" si="0"/>
        <v>0</v>
      </c>
    </row>
    <row r="12" spans="1:9" x14ac:dyDescent="0.25">
      <c r="A12" s="343" t="s">
        <v>13</v>
      </c>
      <c r="B12" s="343"/>
      <c r="C12" s="182"/>
      <c r="D12" s="182"/>
      <c r="E12" s="182"/>
      <c r="F12" s="182"/>
      <c r="G12" s="217"/>
      <c r="H12" s="182"/>
      <c r="I12" s="32">
        <f t="shared" si="0"/>
        <v>0</v>
      </c>
    </row>
    <row r="13" spans="1:9" x14ac:dyDescent="0.25">
      <c r="A13" s="343" t="s">
        <v>14</v>
      </c>
      <c r="B13" s="343"/>
      <c r="C13" s="182"/>
      <c r="D13" s="182"/>
      <c r="E13" s="182"/>
      <c r="F13" s="182"/>
      <c r="G13" s="217"/>
      <c r="H13" s="182"/>
      <c r="I13" s="32">
        <f t="shared" si="0"/>
        <v>0</v>
      </c>
    </row>
    <row r="14" spans="1:9" x14ac:dyDescent="0.25">
      <c r="A14" s="134" t="s">
        <v>117</v>
      </c>
      <c r="B14" s="134"/>
      <c r="C14" s="182"/>
      <c r="D14" s="182"/>
      <c r="E14" s="182"/>
      <c r="F14" s="182"/>
      <c r="G14" s="217"/>
      <c r="H14" s="223"/>
      <c r="I14" s="32">
        <f t="shared" si="0"/>
        <v>0</v>
      </c>
    </row>
    <row r="15" spans="1:9" x14ac:dyDescent="0.25">
      <c r="A15" s="344" t="s">
        <v>118</v>
      </c>
      <c r="B15" s="345"/>
      <c r="C15" s="182"/>
      <c r="D15" s="182"/>
      <c r="E15" s="182"/>
      <c r="F15" s="182"/>
      <c r="G15" s="217"/>
      <c r="H15" s="182"/>
      <c r="I15" s="29">
        <f t="shared" si="0"/>
        <v>0</v>
      </c>
    </row>
    <row r="16" spans="1:9" x14ac:dyDescent="0.25">
      <c r="A16" s="343" t="s">
        <v>17</v>
      </c>
      <c r="B16" s="343"/>
      <c r="C16" s="182"/>
      <c r="D16" s="182"/>
      <c r="E16" s="182"/>
      <c r="F16" s="182"/>
      <c r="G16" s="217"/>
      <c r="H16" s="182"/>
      <c r="I16" s="32">
        <f t="shared" si="0"/>
        <v>0</v>
      </c>
    </row>
    <row r="17" spans="1:9" x14ac:dyDescent="0.25">
      <c r="A17" s="135" t="s">
        <v>18</v>
      </c>
      <c r="B17" s="135"/>
      <c r="C17" s="182"/>
      <c r="D17" s="182"/>
      <c r="E17" s="182"/>
      <c r="F17" s="182"/>
      <c r="G17" s="217"/>
      <c r="H17" s="182"/>
      <c r="I17" s="32">
        <f t="shared" si="0"/>
        <v>0</v>
      </c>
    </row>
    <row r="18" spans="1:9" x14ac:dyDescent="0.25">
      <c r="A18" s="3"/>
      <c r="B18" s="3"/>
      <c r="C18" s="136"/>
      <c r="D18" s="3"/>
      <c r="E18" s="3"/>
      <c r="F18" s="137" t="s">
        <v>19</v>
      </c>
      <c r="G18" s="137"/>
      <c r="H18" s="137"/>
      <c r="I18" s="138">
        <f>SUM(I10:I17)</f>
        <v>0</v>
      </c>
    </row>
    <row r="19" spans="1:9" x14ac:dyDescent="0.25">
      <c r="A19" s="97"/>
      <c r="B19" s="97"/>
      <c r="C19" s="97"/>
      <c r="D19" s="97"/>
      <c r="E19" s="3"/>
      <c r="F19" s="128" t="s">
        <v>98</v>
      </c>
      <c r="G19" s="128"/>
      <c r="H19" s="128"/>
      <c r="I19" s="21">
        <f>I18/5</f>
        <v>0</v>
      </c>
    </row>
    <row r="20" spans="1:9" ht="15.75" thickBot="1" x14ac:dyDescent="0.3">
      <c r="A20" s="139"/>
      <c r="B20" s="346"/>
      <c r="C20" s="347"/>
      <c r="D20" s="139"/>
      <c r="E20" s="3" t="s">
        <v>32</v>
      </c>
      <c r="F20" s="19">
        <f>H64</f>
        <v>0</v>
      </c>
      <c r="G20" s="220"/>
      <c r="H20" s="120" t="s">
        <v>21</v>
      </c>
      <c r="I20" s="140">
        <f>F20*2</f>
        <v>0</v>
      </c>
    </row>
    <row r="21" spans="1:9" ht="15.75" thickBot="1" x14ac:dyDescent="0.3">
      <c r="A21" s="139"/>
      <c r="B21" s="347"/>
      <c r="C21" s="347"/>
      <c r="D21" s="139"/>
      <c r="E21" s="3"/>
      <c r="F21" s="124" t="s">
        <v>99</v>
      </c>
      <c r="G21" s="214"/>
      <c r="H21" s="124"/>
      <c r="I21" s="141">
        <f>I19+I20</f>
        <v>0</v>
      </c>
    </row>
    <row r="22" spans="1:9" ht="15.75" thickBot="1" x14ac:dyDescent="0.3">
      <c r="A22" s="139"/>
      <c r="B22" s="139"/>
      <c r="C22" s="139"/>
      <c r="D22" s="139"/>
      <c r="E22" s="3"/>
      <c r="F22" s="124" t="s">
        <v>70</v>
      </c>
      <c r="G22" s="214"/>
      <c r="H22" s="124"/>
      <c r="I22" s="24">
        <f>I21/9</f>
        <v>0</v>
      </c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142" t="s">
        <v>24</v>
      </c>
      <c r="B24" s="288"/>
      <c r="C24" s="288"/>
      <c r="D24" s="289" t="s">
        <v>10</v>
      </c>
      <c r="E24" s="339"/>
      <c r="F24" s="123" t="s">
        <v>25</v>
      </c>
      <c r="G24" s="213"/>
      <c r="H24" s="123" t="s">
        <v>26</v>
      </c>
      <c r="I24" s="3"/>
    </row>
    <row r="25" spans="1:9" x14ac:dyDescent="0.25">
      <c r="A25" s="11" t="s">
        <v>28</v>
      </c>
      <c r="B25" s="143"/>
      <c r="C25" s="144"/>
      <c r="D25" s="337">
        <f>I40</f>
        <v>0</v>
      </c>
      <c r="E25" s="338"/>
      <c r="F25" s="123" t="s">
        <v>29</v>
      </c>
      <c r="G25" s="213"/>
      <c r="H25" s="145">
        <f>D25</f>
        <v>0</v>
      </c>
      <c r="I25" s="3"/>
    </row>
    <row r="26" spans="1:9" x14ac:dyDescent="0.25">
      <c r="A26" s="123" t="s">
        <v>30</v>
      </c>
      <c r="B26" s="143"/>
      <c r="C26" s="144"/>
      <c r="D26" s="338">
        <v>0</v>
      </c>
      <c r="E26" s="338"/>
      <c r="F26" s="123" t="s">
        <v>21</v>
      </c>
      <c r="G26" s="213"/>
      <c r="H26" s="145">
        <f>D26*2</f>
        <v>0</v>
      </c>
      <c r="I26" s="3"/>
    </row>
    <row r="27" spans="1:9" x14ac:dyDescent="0.25">
      <c r="A27" s="11" t="s">
        <v>31</v>
      </c>
      <c r="B27" s="143"/>
      <c r="C27" s="144"/>
      <c r="D27" s="337">
        <f>I48</f>
        <v>0</v>
      </c>
      <c r="E27" s="338"/>
      <c r="F27" s="123" t="s">
        <v>71</v>
      </c>
      <c r="G27" s="213"/>
      <c r="H27" s="145">
        <f>D27*3</f>
        <v>0</v>
      </c>
      <c r="I27" s="3"/>
    </row>
    <row r="28" spans="1:9" ht="15.75" thickBot="1" x14ac:dyDescent="0.3">
      <c r="A28" s="11" t="s">
        <v>100</v>
      </c>
      <c r="B28" s="143"/>
      <c r="C28" s="144"/>
      <c r="D28" s="337">
        <f>H79</f>
        <v>0</v>
      </c>
      <c r="E28" s="338"/>
      <c r="F28" s="123" t="s">
        <v>101</v>
      </c>
      <c r="G28" s="213"/>
      <c r="H28" s="145">
        <f>D28*1.5</f>
        <v>0</v>
      </c>
      <c r="I28" s="3"/>
    </row>
    <row r="29" spans="1:9" ht="15.75" thickBot="1" x14ac:dyDescent="0.3">
      <c r="A29" s="3"/>
      <c r="B29" s="3"/>
      <c r="C29" s="3"/>
      <c r="D29" s="3"/>
      <c r="E29" s="3"/>
      <c r="F29" s="97" t="s">
        <v>26</v>
      </c>
      <c r="G29" s="97"/>
      <c r="H29" s="145">
        <f>H25+H26+H27+H28</f>
        <v>0</v>
      </c>
      <c r="I29" s="24">
        <f>H29/7.5</f>
        <v>0</v>
      </c>
    </row>
    <row r="30" spans="1:9" ht="15.75" thickBot="1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ht="15.75" thickBot="1" x14ac:dyDescent="0.3">
      <c r="A31" s="3"/>
      <c r="B31" s="3"/>
      <c r="C31" s="3"/>
      <c r="D31" s="3"/>
      <c r="E31" s="124" t="s">
        <v>102</v>
      </c>
      <c r="F31" s="124"/>
      <c r="G31" s="214"/>
      <c r="H31" s="124"/>
      <c r="I31" s="24">
        <f>I22+I29</f>
        <v>0</v>
      </c>
    </row>
    <row r="32" spans="1:9" ht="15.75" thickBot="1" x14ac:dyDescent="0.3">
      <c r="A32" s="3"/>
      <c r="B32" s="3"/>
      <c r="C32" s="3"/>
      <c r="D32" s="3"/>
      <c r="E32" s="124"/>
      <c r="F32" s="121" t="s">
        <v>35</v>
      </c>
      <c r="G32" s="212"/>
      <c r="H32" s="122"/>
      <c r="I32" s="36">
        <f>I31/2</f>
        <v>0</v>
      </c>
    </row>
    <row r="34" spans="1:13" x14ac:dyDescent="0.25">
      <c r="A34" s="146" t="s">
        <v>28</v>
      </c>
      <c r="B34" s="115"/>
      <c r="C34" s="115"/>
      <c r="D34" s="115"/>
      <c r="E34" s="115"/>
      <c r="F34" s="115"/>
      <c r="G34" s="115"/>
      <c r="H34" s="100"/>
      <c r="I34" s="115"/>
      <c r="J34" s="115"/>
      <c r="K34" s="115"/>
      <c r="L34" s="115"/>
      <c r="M34" s="115"/>
    </row>
    <row r="35" spans="1:13" x14ac:dyDescent="0.25">
      <c r="A35" s="115"/>
      <c r="B35" s="115"/>
      <c r="C35" s="115"/>
      <c r="D35" s="115"/>
      <c r="E35" s="115"/>
      <c r="F35" s="148" t="s">
        <v>119</v>
      </c>
      <c r="G35" s="221"/>
      <c r="H35" s="147"/>
      <c r="I35" s="149" t="s">
        <v>38</v>
      </c>
      <c r="J35" s="73"/>
      <c r="K35" s="100"/>
      <c r="M35" s="100"/>
    </row>
    <row r="36" spans="1:13" x14ac:dyDescent="0.25">
      <c r="A36" s="100"/>
      <c r="B36" s="72" t="s">
        <v>108</v>
      </c>
      <c r="C36" s="63"/>
      <c r="D36" s="150"/>
      <c r="E36" s="151">
        <v>0.4</v>
      </c>
      <c r="F36" s="150"/>
      <c r="G36" s="222"/>
      <c r="H36" s="152"/>
      <c r="I36" s="155">
        <f>E36*F36</f>
        <v>0</v>
      </c>
      <c r="J36" s="153"/>
      <c r="K36" s="154"/>
      <c r="M36" s="156"/>
    </row>
    <row r="37" spans="1:13" x14ac:dyDescent="0.25">
      <c r="A37" s="100"/>
      <c r="B37" s="72" t="s">
        <v>109</v>
      </c>
      <c r="C37" s="63"/>
      <c r="D37" s="150"/>
      <c r="E37" s="151">
        <v>0.3</v>
      </c>
      <c r="F37" s="150"/>
      <c r="G37" s="222"/>
      <c r="H37" s="152"/>
      <c r="I37" s="155">
        <f>E37*F37</f>
        <v>0</v>
      </c>
      <c r="J37" s="153"/>
      <c r="K37" s="154"/>
      <c r="M37" s="156"/>
    </row>
    <row r="38" spans="1:13" x14ac:dyDescent="0.25">
      <c r="A38" s="100"/>
      <c r="B38" s="72" t="s">
        <v>110</v>
      </c>
      <c r="C38" s="63"/>
      <c r="D38" s="150"/>
      <c r="E38" s="151">
        <v>0.1</v>
      </c>
      <c r="F38" s="150"/>
      <c r="G38" s="222"/>
      <c r="H38" s="152"/>
      <c r="I38" s="155">
        <f>E38*F38</f>
        <v>0</v>
      </c>
      <c r="J38" s="153"/>
      <c r="K38" s="154"/>
      <c r="M38" s="156"/>
    </row>
    <row r="39" spans="1:13" ht="15.75" thickBot="1" x14ac:dyDescent="0.3">
      <c r="A39" s="100"/>
      <c r="B39" s="63" t="s">
        <v>111</v>
      </c>
      <c r="C39" s="64"/>
      <c r="D39" s="150"/>
      <c r="E39" s="154"/>
      <c r="H39" s="154"/>
      <c r="I39" s="154"/>
      <c r="J39" s="154"/>
      <c r="K39" s="154"/>
      <c r="L39" s="154"/>
      <c r="M39" s="156"/>
    </row>
    <row r="40" spans="1:13" ht="15.75" thickBot="1" x14ac:dyDescent="0.3">
      <c r="A40" s="100"/>
      <c r="D40" s="157" t="s">
        <v>112</v>
      </c>
      <c r="E40" s="158"/>
      <c r="F40" s="158"/>
      <c r="G40" s="158"/>
      <c r="H40" s="159"/>
      <c r="I40" s="178">
        <f>SUM(I36:I38)</f>
        <v>0</v>
      </c>
      <c r="J40" s="376"/>
    </row>
    <row r="41" spans="1:13" x14ac:dyDescent="0.25">
      <c r="A41" s="100"/>
      <c r="B41" s="156"/>
      <c r="C41" s="156"/>
      <c r="D41" s="156"/>
      <c r="E41" s="154"/>
      <c r="F41" s="154"/>
      <c r="G41" s="154"/>
      <c r="H41" s="161"/>
      <c r="I41" s="162"/>
      <c r="J41" s="162"/>
      <c r="K41" s="163"/>
      <c r="L41" s="164"/>
      <c r="M41" s="160"/>
    </row>
    <row r="42" spans="1:13" x14ac:dyDescent="0.25">
      <c r="A42" s="165" t="s">
        <v>31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x14ac:dyDescent="0.25">
      <c r="A43" s="100"/>
      <c r="B43" s="166"/>
      <c r="C43" s="166"/>
      <c r="D43" s="166"/>
      <c r="E43" s="166"/>
      <c r="F43" s="166"/>
      <c r="G43" s="166"/>
      <c r="H43" s="166"/>
      <c r="I43" s="167"/>
      <c r="J43" s="73"/>
      <c r="K43" s="168"/>
      <c r="L43" s="75"/>
      <c r="M43" s="100"/>
    </row>
    <row r="44" spans="1:13" x14ac:dyDescent="0.25">
      <c r="A44" s="100"/>
      <c r="B44" s="63" t="s">
        <v>45</v>
      </c>
      <c r="C44" s="64"/>
      <c r="D44" s="150"/>
      <c r="E44" s="63" t="s">
        <v>113</v>
      </c>
      <c r="F44" s="65"/>
      <c r="G44" s="65"/>
      <c r="H44" s="66">
        <f>D39</f>
        <v>0</v>
      </c>
      <c r="I44" s="169">
        <f>IFERROR(D44/H44,10)</f>
        <v>10</v>
      </c>
      <c r="J44" s="75">
        <v>10</v>
      </c>
      <c r="K44" s="168"/>
      <c r="M44" s="100"/>
    </row>
    <row r="45" spans="1:13" x14ac:dyDescent="0.25">
      <c r="A45" s="100"/>
      <c r="B45" s="166"/>
      <c r="C45" s="166"/>
      <c r="D45" s="166"/>
      <c r="E45" s="166"/>
      <c r="F45" s="166"/>
      <c r="G45" s="166"/>
      <c r="H45" s="166"/>
      <c r="I45" s="167"/>
      <c r="J45" s="73"/>
      <c r="K45" s="168"/>
      <c r="L45" s="75"/>
      <c r="M45" s="100"/>
    </row>
    <row r="46" spans="1:13" x14ac:dyDescent="0.25">
      <c r="A46" s="100"/>
      <c r="B46" s="171" t="s">
        <v>107</v>
      </c>
      <c r="C46" s="71"/>
      <c r="D46" s="71"/>
      <c r="E46" s="71"/>
      <c r="F46" s="172"/>
      <c r="G46" s="172"/>
      <c r="H46" s="173"/>
      <c r="I46" s="174"/>
      <c r="K46" s="61"/>
      <c r="L46" s="170"/>
      <c r="M46" s="100"/>
    </row>
    <row r="47" spans="1:13" ht="15.75" thickBot="1" x14ac:dyDescent="0.3">
      <c r="A47" s="100"/>
      <c r="B47" s="115"/>
      <c r="C47" s="115"/>
      <c r="D47" s="115"/>
      <c r="M47" s="100"/>
    </row>
    <row r="48" spans="1:13" ht="15.75" thickBot="1" x14ac:dyDescent="0.3">
      <c r="A48" s="100"/>
      <c r="B48" s="115"/>
      <c r="C48" s="115"/>
      <c r="D48" s="76" t="s">
        <v>114</v>
      </c>
      <c r="E48" s="176"/>
      <c r="F48" s="176"/>
      <c r="G48" s="176"/>
      <c r="H48" s="177"/>
      <c r="I48" s="56">
        <f>(J44-I44)-I46</f>
        <v>0</v>
      </c>
      <c r="K48" s="100"/>
      <c r="L48" s="175"/>
      <c r="M48" s="59"/>
    </row>
    <row r="49" spans="1:13" x14ac:dyDescent="0.25">
      <c r="A49" s="100"/>
      <c r="B49" s="100"/>
      <c r="C49" s="100"/>
      <c r="D49" s="100"/>
      <c r="E49" s="100"/>
      <c r="F49" s="100"/>
      <c r="G49" s="100"/>
      <c r="M49" s="160"/>
    </row>
    <row r="50" spans="1:13" x14ac:dyDescent="0.25">
      <c r="J50" s="100"/>
      <c r="K50" s="100"/>
      <c r="L50" s="100"/>
      <c r="M50" s="100"/>
    </row>
    <row r="51" spans="1:13" ht="15.75" thickBot="1" x14ac:dyDescent="0.3">
      <c r="A51" s="78" t="s">
        <v>48</v>
      </c>
      <c r="B51" s="40"/>
      <c r="C51" s="40"/>
      <c r="D51" s="40"/>
      <c r="E51" s="40"/>
      <c r="F51" s="310" t="s">
        <v>49</v>
      </c>
      <c r="G51" s="310"/>
      <c r="H51" s="310"/>
      <c r="I51" s="310"/>
      <c r="J51" s="180"/>
      <c r="K51" s="180"/>
      <c r="L51" s="180"/>
      <c r="M51" s="181"/>
    </row>
    <row r="52" spans="1:13" x14ac:dyDescent="0.25">
      <c r="A52" s="294" t="s">
        <v>50</v>
      </c>
      <c r="B52" s="300" t="s">
        <v>51</v>
      </c>
      <c r="C52" s="300" t="s">
        <v>52</v>
      </c>
      <c r="D52" s="300"/>
      <c r="E52" s="300"/>
      <c r="F52" s="301">
        <v>0.3</v>
      </c>
      <c r="G52" s="208"/>
      <c r="H52" s="334">
        <v>0</v>
      </c>
      <c r="I52" s="305">
        <f>ROUND(H52*0.3,3)</f>
        <v>0</v>
      </c>
      <c r="J52" s="108"/>
      <c r="K52" s="108"/>
      <c r="L52" s="108"/>
      <c r="M52" s="108"/>
    </row>
    <row r="53" spans="1:13" x14ac:dyDescent="0.25">
      <c r="A53" s="295"/>
      <c r="B53" s="307"/>
      <c r="C53" s="307" t="s">
        <v>53</v>
      </c>
      <c r="D53" s="307"/>
      <c r="E53" s="307"/>
      <c r="F53" s="302"/>
      <c r="G53" s="209"/>
      <c r="H53" s="335"/>
      <c r="I53" s="306"/>
    </row>
    <row r="54" spans="1:13" x14ac:dyDescent="0.25">
      <c r="A54" s="295"/>
      <c r="B54" s="307"/>
      <c r="C54" s="307" t="s">
        <v>54</v>
      </c>
      <c r="D54" s="307"/>
      <c r="E54" s="307"/>
      <c r="F54" s="302"/>
      <c r="G54" s="209"/>
      <c r="H54" s="335"/>
      <c r="I54" s="306"/>
    </row>
    <row r="55" spans="1:13" x14ac:dyDescent="0.25">
      <c r="A55" s="295"/>
      <c r="B55" s="314" t="s">
        <v>55</v>
      </c>
      <c r="C55" s="307" t="s">
        <v>55</v>
      </c>
      <c r="D55" s="307"/>
      <c r="E55" s="307"/>
      <c r="F55" s="311">
        <v>0.25</v>
      </c>
      <c r="G55" s="210"/>
      <c r="H55" s="335">
        <v>0</v>
      </c>
      <c r="I55" s="306">
        <f>ROUND(H55*0.25,3)</f>
        <v>0</v>
      </c>
    </row>
    <row r="56" spans="1:13" x14ac:dyDescent="0.25">
      <c r="A56" s="295"/>
      <c r="B56" s="315"/>
      <c r="C56" s="307" t="s">
        <v>56</v>
      </c>
      <c r="D56" s="307"/>
      <c r="E56" s="307"/>
      <c r="F56" s="302"/>
      <c r="G56" s="209"/>
      <c r="H56" s="335"/>
      <c r="I56" s="306"/>
    </row>
    <row r="57" spans="1:13" ht="15.75" thickBot="1" x14ac:dyDescent="0.3">
      <c r="A57" s="296"/>
      <c r="B57" s="316"/>
      <c r="C57" s="308" t="s">
        <v>57</v>
      </c>
      <c r="D57" s="308"/>
      <c r="E57" s="308"/>
      <c r="F57" s="312"/>
      <c r="G57" s="211"/>
      <c r="H57" s="336"/>
      <c r="I57" s="309"/>
    </row>
    <row r="58" spans="1:13" x14ac:dyDescent="0.25">
      <c r="A58" s="294" t="s">
        <v>58</v>
      </c>
      <c r="B58" s="297" t="s">
        <v>59</v>
      </c>
      <c r="C58" s="300" t="s">
        <v>59</v>
      </c>
      <c r="D58" s="300"/>
      <c r="E58" s="300"/>
      <c r="F58" s="301">
        <v>0.25</v>
      </c>
      <c r="G58" s="208"/>
      <c r="H58" s="334">
        <v>0</v>
      </c>
      <c r="I58" s="305">
        <f>ROUND(H58*0.25,3)</f>
        <v>0</v>
      </c>
    </row>
    <row r="59" spans="1:13" x14ac:dyDescent="0.25">
      <c r="A59" s="295"/>
      <c r="B59" s="298"/>
      <c r="C59" s="307" t="s">
        <v>60</v>
      </c>
      <c r="D59" s="307"/>
      <c r="E59" s="307"/>
      <c r="F59" s="302"/>
      <c r="G59" s="209"/>
      <c r="H59" s="335"/>
      <c r="I59" s="306"/>
    </row>
    <row r="60" spans="1:13" x14ac:dyDescent="0.25">
      <c r="A60" s="295"/>
      <c r="B60" s="299"/>
      <c r="C60" s="307" t="s">
        <v>61</v>
      </c>
      <c r="D60" s="307"/>
      <c r="E60" s="307"/>
      <c r="F60" s="302"/>
      <c r="G60" s="209"/>
      <c r="H60" s="335"/>
      <c r="I60" s="306"/>
    </row>
    <row r="61" spans="1:13" ht="15.75" thickBot="1" x14ac:dyDescent="0.3">
      <c r="A61" s="296"/>
      <c r="B61" s="79" t="s">
        <v>62</v>
      </c>
      <c r="C61" s="308"/>
      <c r="D61" s="308"/>
      <c r="E61" s="308"/>
      <c r="F61" s="80">
        <v>0.15</v>
      </c>
      <c r="G61" s="80"/>
      <c r="H61" s="187">
        <v>0</v>
      </c>
      <c r="I61" s="119">
        <f>ROUND(H61*0.15,3)</f>
        <v>0</v>
      </c>
    </row>
    <row r="62" spans="1:13" ht="36.75" thickBot="1" x14ac:dyDescent="0.3">
      <c r="A62" s="83" t="s">
        <v>63</v>
      </c>
      <c r="B62" s="84" t="s">
        <v>64</v>
      </c>
      <c r="C62" s="291" t="s">
        <v>65</v>
      </c>
      <c r="D62" s="291"/>
      <c r="E62" s="291"/>
      <c r="F62" s="85">
        <v>0.05</v>
      </c>
      <c r="G62" s="85"/>
      <c r="H62" s="188">
        <v>0</v>
      </c>
      <c r="I62" s="87">
        <f>ROUND(H62*0.05,3)</f>
        <v>0</v>
      </c>
    </row>
    <row r="63" spans="1:13" ht="15.75" thickBot="1" x14ac:dyDescent="0.3">
      <c r="A63" s="88"/>
      <c r="B63" s="88"/>
      <c r="C63" s="88"/>
      <c r="D63" s="88"/>
      <c r="E63" s="88"/>
      <c r="F63" s="88"/>
      <c r="G63" s="88"/>
      <c r="H63" s="88"/>
      <c r="I63" s="88"/>
    </row>
    <row r="64" spans="1:13" ht="15.75" thickBot="1" x14ac:dyDescent="0.3">
      <c r="A64" s="88"/>
      <c r="B64" s="88"/>
      <c r="C64" s="88"/>
      <c r="D64" s="88"/>
      <c r="E64" s="88"/>
      <c r="F64" s="89"/>
      <c r="G64" s="89"/>
      <c r="H64" s="292">
        <f>SUM(I52:I62)</f>
        <v>0</v>
      </c>
      <c r="I64" s="293"/>
    </row>
    <row r="66" spans="1:9" ht="15.75" thickBot="1" x14ac:dyDescent="0.3">
      <c r="A66" s="78" t="s">
        <v>66</v>
      </c>
      <c r="B66" s="40"/>
      <c r="C66" s="40"/>
      <c r="D66" s="40"/>
      <c r="E66" s="40"/>
      <c r="F66" s="310" t="s">
        <v>49</v>
      </c>
      <c r="G66" s="310"/>
      <c r="H66" s="310"/>
      <c r="I66" s="310"/>
    </row>
    <row r="67" spans="1:9" x14ac:dyDescent="0.25">
      <c r="A67" s="294" t="s">
        <v>50</v>
      </c>
      <c r="B67" s="300" t="s">
        <v>51</v>
      </c>
      <c r="C67" s="300" t="s">
        <v>52</v>
      </c>
      <c r="D67" s="300"/>
      <c r="E67" s="300"/>
      <c r="F67" s="301">
        <v>0.3</v>
      </c>
      <c r="G67" s="208"/>
      <c r="H67" s="334">
        <v>0</v>
      </c>
      <c r="I67" s="305">
        <f>ROUND(H67*0.3,3)</f>
        <v>0</v>
      </c>
    </row>
    <row r="68" spans="1:9" x14ac:dyDescent="0.25">
      <c r="A68" s="295"/>
      <c r="B68" s="307"/>
      <c r="C68" s="307" t="s">
        <v>53</v>
      </c>
      <c r="D68" s="307"/>
      <c r="E68" s="307"/>
      <c r="F68" s="302"/>
      <c r="G68" s="209"/>
      <c r="H68" s="335"/>
      <c r="I68" s="306"/>
    </row>
    <row r="69" spans="1:9" x14ac:dyDescent="0.25">
      <c r="A69" s="295"/>
      <c r="B69" s="307"/>
      <c r="C69" s="307" t="s">
        <v>54</v>
      </c>
      <c r="D69" s="307"/>
      <c r="E69" s="307"/>
      <c r="F69" s="302"/>
      <c r="G69" s="209"/>
      <c r="H69" s="335"/>
      <c r="I69" s="306"/>
    </row>
    <row r="70" spans="1:9" x14ac:dyDescent="0.25">
      <c r="A70" s="295"/>
      <c r="B70" s="314" t="s">
        <v>55</v>
      </c>
      <c r="C70" s="307" t="s">
        <v>55</v>
      </c>
      <c r="D70" s="307"/>
      <c r="E70" s="307"/>
      <c r="F70" s="311">
        <v>0.25</v>
      </c>
      <c r="G70" s="210"/>
      <c r="H70" s="335">
        <v>0</v>
      </c>
      <c r="I70" s="306">
        <f>ROUND(H70*0.25,3)</f>
        <v>0</v>
      </c>
    </row>
    <row r="71" spans="1:9" x14ac:dyDescent="0.25">
      <c r="A71" s="295"/>
      <c r="B71" s="315"/>
      <c r="C71" s="307" t="s">
        <v>56</v>
      </c>
      <c r="D71" s="307"/>
      <c r="E71" s="307"/>
      <c r="F71" s="302"/>
      <c r="G71" s="209"/>
      <c r="H71" s="335"/>
      <c r="I71" s="306"/>
    </row>
    <row r="72" spans="1:9" ht="15.75" thickBot="1" x14ac:dyDescent="0.3">
      <c r="A72" s="296"/>
      <c r="B72" s="316"/>
      <c r="C72" s="308" t="s">
        <v>57</v>
      </c>
      <c r="D72" s="308"/>
      <c r="E72" s="308"/>
      <c r="F72" s="312"/>
      <c r="G72" s="211"/>
      <c r="H72" s="336"/>
      <c r="I72" s="309"/>
    </row>
    <row r="73" spans="1:9" x14ac:dyDescent="0.25">
      <c r="A73" s="294" t="s">
        <v>58</v>
      </c>
      <c r="B73" s="297" t="s">
        <v>59</v>
      </c>
      <c r="C73" s="300" t="s">
        <v>59</v>
      </c>
      <c r="D73" s="300"/>
      <c r="E73" s="300"/>
      <c r="F73" s="301">
        <v>0.25</v>
      </c>
      <c r="G73" s="208"/>
      <c r="H73" s="334">
        <v>0</v>
      </c>
      <c r="I73" s="305">
        <f>ROUND(H73*0.25,3)</f>
        <v>0</v>
      </c>
    </row>
    <row r="74" spans="1:9" x14ac:dyDescent="0.25">
      <c r="A74" s="295"/>
      <c r="B74" s="298"/>
      <c r="C74" s="307" t="s">
        <v>60</v>
      </c>
      <c r="D74" s="307"/>
      <c r="E74" s="307"/>
      <c r="F74" s="302"/>
      <c r="G74" s="209"/>
      <c r="H74" s="335"/>
      <c r="I74" s="306"/>
    </row>
    <row r="75" spans="1:9" x14ac:dyDescent="0.25">
      <c r="A75" s="295"/>
      <c r="B75" s="299"/>
      <c r="C75" s="307" t="s">
        <v>61</v>
      </c>
      <c r="D75" s="307"/>
      <c r="E75" s="307"/>
      <c r="F75" s="302"/>
      <c r="G75" s="209"/>
      <c r="H75" s="335"/>
      <c r="I75" s="306"/>
    </row>
    <row r="76" spans="1:9" ht="15.75" thickBot="1" x14ac:dyDescent="0.3">
      <c r="A76" s="296"/>
      <c r="B76" s="79" t="s">
        <v>62</v>
      </c>
      <c r="C76" s="308"/>
      <c r="D76" s="308"/>
      <c r="E76" s="308"/>
      <c r="F76" s="80">
        <v>0.15</v>
      </c>
      <c r="G76" s="80"/>
      <c r="H76" s="187">
        <v>0</v>
      </c>
      <c r="I76" s="119">
        <f>ROUND(H76*0.15,3)</f>
        <v>0</v>
      </c>
    </row>
    <row r="77" spans="1:9" ht="36.75" thickBot="1" x14ac:dyDescent="0.3">
      <c r="A77" s="83" t="s">
        <v>63</v>
      </c>
      <c r="B77" s="84" t="s">
        <v>64</v>
      </c>
      <c r="C77" s="291" t="s">
        <v>65</v>
      </c>
      <c r="D77" s="291"/>
      <c r="E77" s="291"/>
      <c r="F77" s="85">
        <v>0.05</v>
      </c>
      <c r="G77" s="85"/>
      <c r="H77" s="188">
        <v>0</v>
      </c>
      <c r="I77" s="87">
        <f>ROUND(H77*0.05,3)</f>
        <v>0</v>
      </c>
    </row>
    <row r="78" spans="1:9" ht="15.75" thickBot="1" x14ac:dyDescent="0.3">
      <c r="A78" s="88"/>
      <c r="B78" s="88"/>
      <c r="C78" s="88"/>
      <c r="D78" s="88"/>
      <c r="E78" s="88"/>
      <c r="F78" s="88"/>
      <c r="G78" s="88"/>
      <c r="H78" s="88"/>
      <c r="I78" s="88"/>
    </row>
    <row r="79" spans="1:9" ht="15.75" thickBot="1" x14ac:dyDescent="0.3">
      <c r="A79" s="88"/>
      <c r="B79" s="88"/>
      <c r="C79" s="88"/>
      <c r="D79" s="88"/>
      <c r="E79" s="88"/>
      <c r="F79" s="89"/>
      <c r="G79" s="89"/>
      <c r="H79" s="292">
        <f>SUM(I67:I77)</f>
        <v>0</v>
      </c>
      <c r="I79" s="293"/>
    </row>
  </sheetData>
  <mergeCells count="76">
    <mergeCell ref="D2:F2"/>
    <mergeCell ref="D3:F3"/>
    <mergeCell ref="D4:F4"/>
    <mergeCell ref="D5:F5"/>
    <mergeCell ref="B6:C6"/>
    <mergeCell ref="E6:F6"/>
    <mergeCell ref="D24:E24"/>
    <mergeCell ref="B7:C7"/>
    <mergeCell ref="E7:F7"/>
    <mergeCell ref="A9:B9"/>
    <mergeCell ref="A10:B10"/>
    <mergeCell ref="A11:B11"/>
    <mergeCell ref="A12:B12"/>
    <mergeCell ref="A13:B13"/>
    <mergeCell ref="A15:B15"/>
    <mergeCell ref="A16:B16"/>
    <mergeCell ref="B20:C21"/>
    <mergeCell ref="B24:C24"/>
    <mergeCell ref="B52:B54"/>
    <mergeCell ref="C52:E52"/>
    <mergeCell ref="F52:F54"/>
    <mergeCell ref="H52:H54"/>
    <mergeCell ref="B55:B57"/>
    <mergeCell ref="C55:E55"/>
    <mergeCell ref="F55:F57"/>
    <mergeCell ref="H55:H57"/>
    <mergeCell ref="D25:E25"/>
    <mergeCell ref="D26:E26"/>
    <mergeCell ref="D27:E27"/>
    <mergeCell ref="D28:E28"/>
    <mergeCell ref="F51:I51"/>
    <mergeCell ref="C61:E61"/>
    <mergeCell ref="I52:I54"/>
    <mergeCell ref="C53:E53"/>
    <mergeCell ref="C54:E54"/>
    <mergeCell ref="A58:A61"/>
    <mergeCell ref="B58:B60"/>
    <mergeCell ref="C58:E58"/>
    <mergeCell ref="F58:F60"/>
    <mergeCell ref="H58:H60"/>
    <mergeCell ref="I55:I57"/>
    <mergeCell ref="C56:E56"/>
    <mergeCell ref="C57:E57"/>
    <mergeCell ref="I58:I60"/>
    <mergeCell ref="C59:E59"/>
    <mergeCell ref="C60:E60"/>
    <mergeCell ref="A52:A57"/>
    <mergeCell ref="A67:A72"/>
    <mergeCell ref="B67:B69"/>
    <mergeCell ref="C67:E67"/>
    <mergeCell ref="F67:F69"/>
    <mergeCell ref="H67:H69"/>
    <mergeCell ref="C68:E68"/>
    <mergeCell ref="B70:B72"/>
    <mergeCell ref="I70:I72"/>
    <mergeCell ref="C71:E71"/>
    <mergeCell ref="C72:E72"/>
    <mergeCell ref="C62:E62"/>
    <mergeCell ref="H64:I64"/>
    <mergeCell ref="F66:I66"/>
    <mergeCell ref="I67:I69"/>
    <mergeCell ref="C69:E69"/>
    <mergeCell ref="C70:E70"/>
    <mergeCell ref="F70:F72"/>
    <mergeCell ref="H70:H72"/>
    <mergeCell ref="C77:E77"/>
    <mergeCell ref="H79:I79"/>
    <mergeCell ref="A73:A76"/>
    <mergeCell ref="B73:B75"/>
    <mergeCell ref="C73:E73"/>
    <mergeCell ref="F73:F75"/>
    <mergeCell ref="H73:H75"/>
    <mergeCell ref="I73:I75"/>
    <mergeCell ref="C74:E74"/>
    <mergeCell ref="C75:E75"/>
    <mergeCell ref="C76:E7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workbookViewId="0">
      <selection activeCell="J49" sqref="J49"/>
    </sheetView>
  </sheetViews>
  <sheetFormatPr baseColWidth="10" defaultRowHeight="15" x14ac:dyDescent="0.25"/>
  <cols>
    <col min="1" max="1" width="14.5703125" customWidth="1"/>
  </cols>
  <sheetData>
    <row r="1" spans="1:8" ht="20.25" x14ac:dyDescent="0.3">
      <c r="A1" s="1" t="s">
        <v>152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3"/>
      <c r="C2" s="3"/>
      <c r="D2" s="3"/>
      <c r="E2" s="350" t="s">
        <v>0</v>
      </c>
      <c r="F2" s="350"/>
      <c r="G2" s="350" t="s">
        <v>1</v>
      </c>
      <c r="H2" s="350"/>
    </row>
    <row r="3" spans="1:8" x14ac:dyDescent="0.25">
      <c r="A3" s="5" t="s">
        <v>2</v>
      </c>
      <c r="B3" s="329"/>
      <c r="C3" s="329"/>
      <c r="D3" s="5" t="s">
        <v>3</v>
      </c>
      <c r="E3" s="329"/>
      <c r="F3" s="329"/>
      <c r="G3" s="329"/>
      <c r="H3" s="329"/>
    </row>
    <row r="4" spans="1:8" x14ac:dyDescent="0.25">
      <c r="A4" s="5" t="s">
        <v>4</v>
      </c>
      <c r="B4" s="329"/>
      <c r="C4" s="329"/>
      <c r="D4" s="5" t="s">
        <v>5</v>
      </c>
      <c r="E4" s="329"/>
      <c r="F4" s="329"/>
      <c r="G4" s="329"/>
      <c r="H4" s="329"/>
    </row>
    <row r="5" spans="1:8" x14ac:dyDescent="0.25">
      <c r="A5" s="5" t="s">
        <v>6</v>
      </c>
      <c r="B5" s="329"/>
      <c r="C5" s="329"/>
      <c r="D5" s="5" t="s">
        <v>7</v>
      </c>
      <c r="E5" s="329"/>
      <c r="F5" s="329"/>
      <c r="G5" s="329"/>
      <c r="H5" s="329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ht="15.75" thickBot="1" x14ac:dyDescent="0.3">
      <c r="A7" s="281" t="s">
        <v>8</v>
      </c>
      <c r="B7" s="281"/>
      <c r="C7" s="4"/>
      <c r="D7" s="3"/>
      <c r="E7" s="3"/>
      <c r="F7" s="3"/>
      <c r="G7" s="3"/>
      <c r="H7" s="3"/>
    </row>
    <row r="8" spans="1:8" ht="15.75" thickBot="1" x14ac:dyDescent="0.3">
      <c r="A8" s="90"/>
      <c r="B8" s="330" t="s">
        <v>9</v>
      </c>
      <c r="C8" s="330"/>
      <c r="D8" s="331"/>
      <c r="E8" s="8" t="s">
        <v>10</v>
      </c>
      <c r="F8" s="3"/>
      <c r="G8" s="3"/>
      <c r="H8" s="3"/>
    </row>
    <row r="9" spans="1:8" ht="15.75" thickBot="1" x14ac:dyDescent="0.3">
      <c r="A9" s="91" t="s">
        <v>11</v>
      </c>
      <c r="B9" s="332"/>
      <c r="C9" s="332"/>
      <c r="D9" s="333"/>
      <c r="E9" s="10"/>
      <c r="F9" s="3"/>
      <c r="G9" s="3"/>
      <c r="H9" s="3"/>
    </row>
    <row r="10" spans="1:8" ht="15.75" thickBot="1" x14ac:dyDescent="0.3">
      <c r="A10" s="91" t="s">
        <v>12</v>
      </c>
      <c r="B10" s="288"/>
      <c r="C10" s="288"/>
      <c r="D10" s="289"/>
      <c r="E10" s="13"/>
      <c r="F10" s="3"/>
      <c r="G10" s="3"/>
      <c r="H10" s="3"/>
    </row>
    <row r="11" spans="1:8" ht="15.75" thickBot="1" x14ac:dyDescent="0.3">
      <c r="A11" s="91" t="s">
        <v>13</v>
      </c>
      <c r="B11" s="288"/>
      <c r="C11" s="288"/>
      <c r="D11" s="289"/>
      <c r="E11" s="13"/>
      <c r="F11" s="3"/>
      <c r="G11" s="3"/>
      <c r="H11" s="3"/>
    </row>
    <row r="12" spans="1:8" ht="15.75" thickBot="1" x14ac:dyDescent="0.3">
      <c r="A12" s="91" t="s">
        <v>17</v>
      </c>
      <c r="B12" s="288"/>
      <c r="C12" s="288"/>
      <c r="D12" s="289"/>
      <c r="E12" s="13"/>
      <c r="F12" s="3"/>
      <c r="G12" s="3"/>
      <c r="H12" s="3"/>
    </row>
    <row r="13" spans="1:8" ht="15.75" thickBot="1" x14ac:dyDescent="0.3">
      <c r="A13" s="91" t="s">
        <v>67</v>
      </c>
      <c r="B13" s="288"/>
      <c r="C13" s="288"/>
      <c r="D13" s="289"/>
      <c r="E13" s="13"/>
      <c r="F13" s="3"/>
      <c r="G13" s="3"/>
      <c r="H13" s="3"/>
    </row>
    <row r="14" spans="1:8" ht="15.75" thickBot="1" x14ac:dyDescent="0.3">
      <c r="A14" s="91" t="s">
        <v>68</v>
      </c>
      <c r="B14" s="288"/>
      <c r="C14" s="288"/>
      <c r="D14" s="289"/>
      <c r="E14" s="13"/>
      <c r="F14" s="3"/>
      <c r="G14" s="3"/>
      <c r="H14" s="3"/>
    </row>
    <row r="15" spans="1:8" ht="15.75" thickBot="1" x14ac:dyDescent="0.3">
      <c r="A15" s="91" t="s">
        <v>69</v>
      </c>
      <c r="B15" s="289"/>
      <c r="C15" s="348"/>
      <c r="D15" s="349"/>
      <c r="E15" s="92"/>
      <c r="F15" s="3"/>
      <c r="G15" s="3"/>
      <c r="H15" s="3"/>
    </row>
    <row r="16" spans="1:8" ht="15.75" thickBot="1" x14ac:dyDescent="0.3">
      <c r="A16" s="3"/>
      <c r="B16" s="319" t="s">
        <v>19</v>
      </c>
      <c r="C16" s="319"/>
      <c r="D16" s="320"/>
      <c r="E16" s="33">
        <f>SUM(E9:E15)</f>
        <v>0</v>
      </c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18" t="s">
        <v>20</v>
      </c>
      <c r="C18" s="19">
        <f>G64</f>
        <v>0</v>
      </c>
      <c r="D18" s="20" t="s">
        <v>21</v>
      </c>
      <c r="E18" s="21">
        <f>C18*2</f>
        <v>0</v>
      </c>
      <c r="F18" s="3"/>
      <c r="G18" s="3"/>
      <c r="H18" s="3"/>
    </row>
    <row r="19" spans="1:8" ht="15.75" thickBot="1" x14ac:dyDescent="0.3">
      <c r="A19" s="3"/>
      <c r="B19" s="321" t="s">
        <v>22</v>
      </c>
      <c r="C19" s="321"/>
      <c r="D19" s="322"/>
      <c r="E19" s="23">
        <f>SUM(E16+E18)</f>
        <v>0</v>
      </c>
      <c r="F19" s="3"/>
      <c r="G19" s="3"/>
      <c r="H19" s="3"/>
    </row>
    <row r="20" spans="1:8" ht="15.75" thickBot="1" x14ac:dyDescent="0.3">
      <c r="A20" s="3"/>
      <c r="B20" s="321" t="s">
        <v>70</v>
      </c>
      <c r="C20" s="321"/>
      <c r="D20" s="323"/>
      <c r="E20" s="24">
        <f>E19/9</f>
        <v>0</v>
      </c>
      <c r="F20" s="3"/>
      <c r="G20" s="3"/>
      <c r="H20" s="3"/>
    </row>
    <row r="21" spans="1:8" ht="15.75" thickBot="1" x14ac:dyDescent="0.3">
      <c r="A21" s="3"/>
      <c r="B21" s="3"/>
      <c r="C21" s="3"/>
      <c r="D21" s="3"/>
      <c r="E21" s="3"/>
      <c r="F21" s="3"/>
      <c r="G21" s="3"/>
      <c r="H21" s="3"/>
    </row>
    <row r="22" spans="1:8" ht="15.75" thickBot="1" x14ac:dyDescent="0.3">
      <c r="A22" s="324" t="s">
        <v>24</v>
      </c>
      <c r="B22" s="324"/>
      <c r="C22" s="25" t="s">
        <v>10</v>
      </c>
      <c r="D22" s="26" t="s">
        <v>25</v>
      </c>
      <c r="E22" s="8" t="s">
        <v>26</v>
      </c>
      <c r="F22" s="3"/>
      <c r="G22" s="3"/>
      <c r="H22" s="3"/>
    </row>
    <row r="23" spans="1:8" x14ac:dyDescent="0.25">
      <c r="A23" s="325" t="s">
        <v>28</v>
      </c>
      <c r="B23" s="326"/>
      <c r="C23" s="27">
        <f>H40</f>
        <v>0</v>
      </c>
      <c r="D23" s="28" t="s">
        <v>29</v>
      </c>
      <c r="E23" s="29">
        <f>C23</f>
        <v>0</v>
      </c>
      <c r="F23" s="3"/>
      <c r="G23" s="3"/>
      <c r="H23" s="3"/>
    </row>
    <row r="24" spans="1:8" x14ac:dyDescent="0.25">
      <c r="A24" s="327" t="s">
        <v>30</v>
      </c>
      <c r="B24" s="328"/>
      <c r="C24" s="30">
        <v>0</v>
      </c>
      <c r="D24" s="31" t="s">
        <v>21</v>
      </c>
      <c r="E24" s="32">
        <f>C24</f>
        <v>0</v>
      </c>
      <c r="F24" s="3"/>
      <c r="G24" s="3"/>
      <c r="H24" s="3"/>
    </row>
    <row r="25" spans="1:8" x14ac:dyDescent="0.25">
      <c r="A25" s="327" t="s">
        <v>31</v>
      </c>
      <c r="B25" s="328"/>
      <c r="C25" s="30">
        <f>H48</f>
        <v>0</v>
      </c>
      <c r="D25" s="31" t="s">
        <v>71</v>
      </c>
      <c r="E25" s="32">
        <f>C25*3</f>
        <v>0</v>
      </c>
      <c r="F25" s="3"/>
      <c r="G25" s="3"/>
      <c r="H25" s="3"/>
    </row>
    <row r="26" spans="1:8" x14ac:dyDescent="0.25">
      <c r="A26" s="327" t="s">
        <v>32</v>
      </c>
      <c r="B26" s="328"/>
      <c r="C26" s="30">
        <f>G79</f>
        <v>0</v>
      </c>
      <c r="D26" s="31" t="s">
        <v>101</v>
      </c>
      <c r="E26" s="32">
        <f>C26</f>
        <v>0</v>
      </c>
      <c r="F26" s="3"/>
      <c r="G26" s="3"/>
      <c r="H26" s="3"/>
    </row>
    <row r="27" spans="1:8" ht="15.75" thickBot="1" x14ac:dyDescent="0.3">
      <c r="A27" s="3"/>
      <c r="B27" s="3"/>
      <c r="C27" s="3"/>
      <c r="D27" s="3" t="s">
        <v>26</v>
      </c>
      <c r="E27" s="33">
        <f>SUM(E23:E26)</f>
        <v>0</v>
      </c>
      <c r="F27" s="3"/>
      <c r="G27" s="3"/>
      <c r="H27" s="3"/>
    </row>
    <row r="28" spans="1:8" ht="15.75" thickBot="1" x14ac:dyDescent="0.3">
      <c r="A28" s="3"/>
      <c r="B28" s="3"/>
      <c r="C28" s="3"/>
      <c r="D28" s="3" t="s">
        <v>150</v>
      </c>
      <c r="E28" s="24">
        <f>E27/6</f>
        <v>0</v>
      </c>
      <c r="F28" s="3"/>
      <c r="G28" s="3"/>
      <c r="H28" s="3"/>
    </row>
    <row r="29" spans="1:8" ht="15.75" thickBot="1" x14ac:dyDescent="0.3">
      <c r="A29" s="3"/>
      <c r="B29" s="3"/>
      <c r="C29" s="3"/>
      <c r="D29" s="3"/>
      <c r="E29" s="3"/>
      <c r="F29" s="3"/>
      <c r="G29" s="3"/>
      <c r="H29" s="3"/>
    </row>
    <row r="30" spans="1:8" ht="15.75" thickBot="1" x14ac:dyDescent="0.3">
      <c r="A30" s="3"/>
      <c r="B30" s="329" t="s">
        <v>34</v>
      </c>
      <c r="C30" s="329"/>
      <c r="D30" s="329"/>
      <c r="E30" s="24">
        <f>E20+E28</f>
        <v>0</v>
      </c>
      <c r="F30" s="3"/>
      <c r="G30" s="3"/>
      <c r="H30" s="3"/>
    </row>
    <row r="31" spans="1:8" ht="15.75" thickBot="1" x14ac:dyDescent="0.3">
      <c r="A31" s="3"/>
      <c r="B31" s="3"/>
      <c r="C31" s="3"/>
      <c r="D31" s="3"/>
      <c r="E31" s="3"/>
      <c r="F31" s="3"/>
      <c r="G31" s="3"/>
      <c r="H31" s="3"/>
    </row>
    <row r="32" spans="1:8" ht="15.75" thickBot="1" x14ac:dyDescent="0.3">
      <c r="A32" s="3"/>
      <c r="C32" s="317" t="s">
        <v>35</v>
      </c>
      <c r="D32" s="318"/>
      <c r="E32" s="36">
        <f>E30/2</f>
        <v>0</v>
      </c>
      <c r="F32" s="3"/>
      <c r="G32" s="3"/>
      <c r="H32" s="3"/>
    </row>
    <row r="34" spans="1:11" x14ac:dyDescent="0.25">
      <c r="A34" s="38" t="s">
        <v>36</v>
      </c>
      <c r="B34" s="39"/>
      <c r="C34" s="39"/>
      <c r="D34" s="39"/>
      <c r="E34" s="39"/>
      <c r="F34" s="39"/>
      <c r="G34" s="40"/>
      <c r="H34" s="39"/>
    </row>
    <row r="35" spans="1:11" x14ac:dyDescent="0.25">
      <c r="A35" s="39"/>
      <c r="B35" s="39"/>
      <c r="C35" s="39"/>
      <c r="D35" s="39"/>
      <c r="E35" s="39"/>
      <c r="F35" s="39" t="s">
        <v>37</v>
      </c>
      <c r="G35" s="41"/>
      <c r="H35" s="42" t="s">
        <v>38</v>
      </c>
    </row>
    <row r="36" spans="1:11" x14ac:dyDescent="0.25">
      <c r="A36" s="40"/>
      <c r="B36" s="44" t="s">
        <v>40</v>
      </c>
      <c r="C36" s="45"/>
      <c r="D36" s="183"/>
      <c r="E36" s="46">
        <v>0.9</v>
      </c>
      <c r="G36" s="184">
        <v>0</v>
      </c>
      <c r="H36" s="47">
        <f>G36*E36</f>
        <v>0</v>
      </c>
    </row>
    <row r="37" spans="1:11" x14ac:dyDescent="0.25">
      <c r="A37" s="40"/>
      <c r="B37" s="44" t="s">
        <v>41</v>
      </c>
      <c r="C37" s="45"/>
      <c r="D37" s="183"/>
      <c r="E37" s="46">
        <v>0.6</v>
      </c>
      <c r="G37" s="184">
        <v>0</v>
      </c>
      <c r="H37" s="47">
        <f t="shared" ref="H37:H38" si="0">G37*E37</f>
        <v>0</v>
      </c>
    </row>
    <row r="38" spans="1:11" x14ac:dyDescent="0.25">
      <c r="A38" s="40"/>
      <c r="B38" s="44" t="s">
        <v>42</v>
      </c>
      <c r="C38" s="45"/>
      <c r="D38" s="183"/>
      <c r="E38" s="49" t="s">
        <v>72</v>
      </c>
      <c r="G38" s="184">
        <v>0</v>
      </c>
      <c r="H38" s="47">
        <f t="shared" si="0"/>
        <v>0</v>
      </c>
    </row>
    <row r="39" spans="1:11" ht="15.75" thickBot="1" x14ac:dyDescent="0.3">
      <c r="A39" s="40"/>
      <c r="B39" s="50" t="s">
        <v>43</v>
      </c>
      <c r="C39" s="51"/>
      <c r="D39" s="52"/>
      <c r="F39" s="40"/>
      <c r="G39" s="40"/>
      <c r="H39" s="40"/>
    </row>
    <row r="40" spans="1:11" ht="15.75" thickBot="1" x14ac:dyDescent="0.3">
      <c r="A40" s="40"/>
      <c r="B40" s="40"/>
      <c r="C40" s="40"/>
      <c r="D40" s="53" t="s">
        <v>28</v>
      </c>
      <c r="E40" s="54"/>
      <c r="F40" s="54"/>
      <c r="G40" s="55"/>
      <c r="H40" s="56">
        <f>IF(SUM(H36:H38)&gt;10,10,SUM(H36:H38))</f>
        <v>0</v>
      </c>
    </row>
    <row r="41" spans="1:11" x14ac:dyDescent="0.25">
      <c r="A41" s="57" t="s">
        <v>31</v>
      </c>
      <c r="B41" s="40"/>
      <c r="C41" s="40"/>
      <c r="D41" s="40"/>
      <c r="E41" s="40"/>
      <c r="F41" s="40"/>
      <c r="G41" s="40"/>
      <c r="H41" s="40"/>
      <c r="K41" s="374"/>
    </row>
    <row r="42" spans="1:11" x14ac:dyDescent="0.25">
      <c r="A42" s="40"/>
      <c r="B42" s="58" t="s">
        <v>44</v>
      </c>
      <c r="C42" s="39"/>
      <c r="D42" s="39"/>
      <c r="E42" s="39"/>
      <c r="F42" s="39"/>
      <c r="G42" s="39"/>
      <c r="H42" s="59"/>
    </row>
    <row r="43" spans="1:11" x14ac:dyDescent="0.25">
      <c r="A43" s="63" t="s">
        <v>45</v>
      </c>
      <c r="B43" s="64"/>
      <c r="C43" s="65"/>
      <c r="D43" s="185"/>
      <c r="E43" s="63" t="s">
        <v>46</v>
      </c>
      <c r="F43" s="65"/>
      <c r="G43" s="67">
        <f>D39</f>
        <v>0</v>
      </c>
      <c r="H43" s="68" t="str">
        <f>IFERROR(ROUND(D43/G43,3),"-")</f>
        <v>-</v>
      </c>
    </row>
    <row r="44" spans="1:11" x14ac:dyDescent="0.25">
      <c r="A44" s="40"/>
      <c r="B44" s="39"/>
      <c r="C44" s="39"/>
      <c r="D44" s="39"/>
      <c r="E44" s="39"/>
      <c r="F44" s="39"/>
      <c r="G44" s="39"/>
      <c r="H44" s="69">
        <f>IFERROR((10-H43),0)</f>
        <v>0</v>
      </c>
    </row>
    <row r="45" spans="1:11" x14ac:dyDescent="0.25">
      <c r="A45" s="40"/>
      <c r="B45" s="39"/>
      <c r="C45" s="39"/>
      <c r="D45" s="39"/>
      <c r="E45" s="39"/>
      <c r="F45" s="39"/>
      <c r="G45" s="39"/>
      <c r="H45" s="39"/>
    </row>
    <row r="46" spans="1:11" x14ac:dyDescent="0.25">
      <c r="A46" s="40"/>
      <c r="B46" s="39"/>
      <c r="C46" s="39"/>
      <c r="D46" s="39"/>
      <c r="E46" s="70" t="s">
        <v>47</v>
      </c>
      <c r="F46" s="71"/>
      <c r="G46" s="64"/>
      <c r="H46" s="186"/>
    </row>
    <row r="47" spans="1:11" ht="15.75" thickBot="1" x14ac:dyDescent="0.3">
      <c r="A47" s="40"/>
      <c r="B47" s="39"/>
      <c r="C47" s="39"/>
      <c r="D47" s="39"/>
      <c r="E47" s="39"/>
      <c r="F47" s="39"/>
      <c r="G47" s="39"/>
      <c r="H47" s="39"/>
    </row>
    <row r="48" spans="1:11" ht="15.75" thickBot="1" x14ac:dyDescent="0.3">
      <c r="A48" s="40"/>
      <c r="B48" s="40"/>
      <c r="C48" s="40"/>
      <c r="D48" s="76" t="s">
        <v>31</v>
      </c>
      <c r="E48" s="54"/>
      <c r="F48" s="54"/>
      <c r="G48" s="77"/>
      <c r="H48" s="56">
        <f>H44-K46</f>
        <v>0</v>
      </c>
    </row>
    <row r="51" spans="1:8" ht="15.75" thickBot="1" x14ac:dyDescent="0.3">
      <c r="A51" s="78" t="s">
        <v>48</v>
      </c>
      <c r="B51" s="40"/>
      <c r="C51" s="40"/>
      <c r="D51" s="40"/>
      <c r="E51" s="40"/>
      <c r="F51" s="310" t="s">
        <v>49</v>
      </c>
      <c r="G51" s="310"/>
      <c r="H51" s="310"/>
    </row>
    <row r="52" spans="1:8" x14ac:dyDescent="0.25">
      <c r="A52" s="294" t="s">
        <v>50</v>
      </c>
      <c r="B52" s="300" t="s">
        <v>51</v>
      </c>
      <c r="C52" s="300" t="s">
        <v>52</v>
      </c>
      <c r="D52" s="300"/>
      <c r="E52" s="300"/>
      <c r="F52" s="301">
        <v>0.3</v>
      </c>
      <c r="G52" s="334">
        <v>0</v>
      </c>
      <c r="H52" s="305">
        <f>ROUND(G52*0.3,3)</f>
        <v>0</v>
      </c>
    </row>
    <row r="53" spans="1:8" x14ac:dyDescent="0.25">
      <c r="A53" s="295"/>
      <c r="B53" s="307"/>
      <c r="C53" s="307" t="s">
        <v>53</v>
      </c>
      <c r="D53" s="307"/>
      <c r="E53" s="307"/>
      <c r="F53" s="302"/>
      <c r="G53" s="335"/>
      <c r="H53" s="306"/>
    </row>
    <row r="54" spans="1:8" x14ac:dyDescent="0.25">
      <c r="A54" s="295"/>
      <c r="B54" s="307"/>
      <c r="C54" s="307" t="s">
        <v>54</v>
      </c>
      <c r="D54" s="307"/>
      <c r="E54" s="307"/>
      <c r="F54" s="302"/>
      <c r="G54" s="335"/>
      <c r="H54" s="306"/>
    </row>
    <row r="55" spans="1:8" x14ac:dyDescent="0.25">
      <c r="A55" s="295"/>
      <c r="B55" s="314" t="s">
        <v>55</v>
      </c>
      <c r="C55" s="307" t="s">
        <v>55</v>
      </c>
      <c r="D55" s="307"/>
      <c r="E55" s="307"/>
      <c r="F55" s="311">
        <v>0.25</v>
      </c>
      <c r="G55" s="335">
        <v>0</v>
      </c>
      <c r="H55" s="306">
        <f>ROUND(G55*0.25,3)</f>
        <v>0</v>
      </c>
    </row>
    <row r="56" spans="1:8" x14ac:dyDescent="0.25">
      <c r="A56" s="295"/>
      <c r="B56" s="315"/>
      <c r="C56" s="307" t="s">
        <v>56</v>
      </c>
      <c r="D56" s="307"/>
      <c r="E56" s="307"/>
      <c r="F56" s="302"/>
      <c r="G56" s="335"/>
      <c r="H56" s="306"/>
    </row>
    <row r="57" spans="1:8" ht="15.75" thickBot="1" x14ac:dyDescent="0.3">
      <c r="A57" s="296"/>
      <c r="B57" s="316"/>
      <c r="C57" s="308" t="s">
        <v>57</v>
      </c>
      <c r="D57" s="308"/>
      <c r="E57" s="308"/>
      <c r="F57" s="312"/>
      <c r="G57" s="336"/>
      <c r="H57" s="309"/>
    </row>
    <row r="58" spans="1:8" x14ac:dyDescent="0.25">
      <c r="A58" s="294" t="s">
        <v>58</v>
      </c>
      <c r="B58" s="297" t="s">
        <v>59</v>
      </c>
      <c r="C58" s="300" t="s">
        <v>59</v>
      </c>
      <c r="D58" s="300"/>
      <c r="E58" s="300"/>
      <c r="F58" s="301">
        <v>0.25</v>
      </c>
      <c r="G58" s="334">
        <v>0</v>
      </c>
      <c r="H58" s="305">
        <f>ROUND(G58*0.25,3)</f>
        <v>0</v>
      </c>
    </row>
    <row r="59" spans="1:8" x14ac:dyDescent="0.25">
      <c r="A59" s="295"/>
      <c r="B59" s="298"/>
      <c r="C59" s="307" t="s">
        <v>60</v>
      </c>
      <c r="D59" s="307"/>
      <c r="E59" s="307"/>
      <c r="F59" s="302"/>
      <c r="G59" s="335"/>
      <c r="H59" s="306"/>
    </row>
    <row r="60" spans="1:8" x14ac:dyDescent="0.25">
      <c r="A60" s="295"/>
      <c r="B60" s="299"/>
      <c r="C60" s="307" t="s">
        <v>61</v>
      </c>
      <c r="D60" s="307"/>
      <c r="E60" s="307"/>
      <c r="F60" s="302"/>
      <c r="G60" s="335"/>
      <c r="H60" s="306"/>
    </row>
    <row r="61" spans="1:8" ht="15.75" thickBot="1" x14ac:dyDescent="0.3">
      <c r="A61" s="296"/>
      <c r="B61" s="79" t="s">
        <v>62</v>
      </c>
      <c r="C61" s="308"/>
      <c r="D61" s="308"/>
      <c r="E61" s="308"/>
      <c r="F61" s="80">
        <v>0.15</v>
      </c>
      <c r="G61" s="187">
        <v>0</v>
      </c>
      <c r="H61" s="82">
        <f>ROUND(G61*0.15,3)</f>
        <v>0</v>
      </c>
    </row>
    <row r="62" spans="1:8" ht="36.75" thickBot="1" x14ac:dyDescent="0.3">
      <c r="A62" s="83" t="s">
        <v>63</v>
      </c>
      <c r="B62" s="84" t="s">
        <v>64</v>
      </c>
      <c r="C62" s="291" t="s">
        <v>65</v>
      </c>
      <c r="D62" s="291"/>
      <c r="E62" s="291"/>
      <c r="F62" s="85">
        <v>0.05</v>
      </c>
      <c r="G62" s="188">
        <v>0</v>
      </c>
      <c r="H62" s="87">
        <f>ROUND(G62*0.05,3)</f>
        <v>0</v>
      </c>
    </row>
    <row r="63" spans="1:8" ht="15.75" thickBot="1" x14ac:dyDescent="0.3">
      <c r="A63" s="88"/>
      <c r="B63" s="88"/>
      <c r="C63" s="88"/>
      <c r="D63" s="88"/>
      <c r="E63" s="88"/>
      <c r="F63" s="88"/>
      <c r="G63" s="88"/>
      <c r="H63" s="88"/>
    </row>
    <row r="64" spans="1:8" ht="15.75" thickBot="1" x14ac:dyDescent="0.3">
      <c r="A64" s="88"/>
      <c r="B64" s="88"/>
      <c r="C64" s="88"/>
      <c r="D64" s="88"/>
      <c r="E64" s="88"/>
      <c r="F64" s="89"/>
      <c r="G64" s="292">
        <f>SUM(H52:H62)</f>
        <v>0</v>
      </c>
      <c r="H64" s="293"/>
    </row>
    <row r="66" spans="1:8" ht="15.75" thickBot="1" x14ac:dyDescent="0.3">
      <c r="A66" s="78" t="s">
        <v>66</v>
      </c>
      <c r="B66" s="40"/>
      <c r="C66" s="40"/>
      <c r="D66" s="40"/>
      <c r="E66" s="40"/>
      <c r="F66" s="310" t="s">
        <v>49</v>
      </c>
      <c r="G66" s="310"/>
      <c r="H66" s="310"/>
    </row>
    <row r="67" spans="1:8" x14ac:dyDescent="0.25">
      <c r="A67" s="294" t="s">
        <v>50</v>
      </c>
      <c r="B67" s="300" t="s">
        <v>51</v>
      </c>
      <c r="C67" s="300" t="s">
        <v>52</v>
      </c>
      <c r="D67" s="300"/>
      <c r="E67" s="300"/>
      <c r="F67" s="301">
        <v>0.3</v>
      </c>
      <c r="G67" s="334">
        <v>0</v>
      </c>
      <c r="H67" s="305">
        <f>ROUND(G67*0.3,3)</f>
        <v>0</v>
      </c>
    </row>
    <row r="68" spans="1:8" x14ac:dyDescent="0.25">
      <c r="A68" s="295"/>
      <c r="B68" s="307"/>
      <c r="C68" s="307" t="s">
        <v>53</v>
      </c>
      <c r="D68" s="307"/>
      <c r="E68" s="307"/>
      <c r="F68" s="302"/>
      <c r="G68" s="335"/>
      <c r="H68" s="306"/>
    </row>
    <row r="69" spans="1:8" x14ac:dyDescent="0.25">
      <c r="A69" s="295"/>
      <c r="B69" s="307"/>
      <c r="C69" s="307" t="s">
        <v>54</v>
      </c>
      <c r="D69" s="307"/>
      <c r="E69" s="307"/>
      <c r="F69" s="302"/>
      <c r="G69" s="335"/>
      <c r="H69" s="306"/>
    </row>
    <row r="70" spans="1:8" x14ac:dyDescent="0.25">
      <c r="A70" s="295"/>
      <c r="B70" s="314" t="s">
        <v>55</v>
      </c>
      <c r="C70" s="307" t="s">
        <v>55</v>
      </c>
      <c r="D70" s="307"/>
      <c r="E70" s="307"/>
      <c r="F70" s="311">
        <v>0.25</v>
      </c>
      <c r="G70" s="335">
        <v>0</v>
      </c>
      <c r="H70" s="306">
        <f>ROUND(G70*0.25,3)</f>
        <v>0</v>
      </c>
    </row>
    <row r="71" spans="1:8" x14ac:dyDescent="0.25">
      <c r="A71" s="295"/>
      <c r="B71" s="315"/>
      <c r="C71" s="307" t="s">
        <v>56</v>
      </c>
      <c r="D71" s="307"/>
      <c r="E71" s="307"/>
      <c r="F71" s="302"/>
      <c r="G71" s="335"/>
      <c r="H71" s="306"/>
    </row>
    <row r="72" spans="1:8" ht="15.75" thickBot="1" x14ac:dyDescent="0.3">
      <c r="A72" s="296"/>
      <c r="B72" s="316"/>
      <c r="C72" s="308" t="s">
        <v>57</v>
      </c>
      <c r="D72" s="308"/>
      <c r="E72" s="308"/>
      <c r="F72" s="312"/>
      <c r="G72" s="336"/>
      <c r="H72" s="309"/>
    </row>
    <row r="73" spans="1:8" x14ac:dyDescent="0.25">
      <c r="A73" s="294" t="s">
        <v>58</v>
      </c>
      <c r="B73" s="297" t="s">
        <v>59</v>
      </c>
      <c r="C73" s="300" t="s">
        <v>59</v>
      </c>
      <c r="D73" s="300"/>
      <c r="E73" s="300"/>
      <c r="F73" s="301">
        <v>0.25</v>
      </c>
      <c r="G73" s="334">
        <v>0</v>
      </c>
      <c r="H73" s="305">
        <f>ROUND(G73*0.25,3)</f>
        <v>0</v>
      </c>
    </row>
    <row r="74" spans="1:8" x14ac:dyDescent="0.25">
      <c r="A74" s="295"/>
      <c r="B74" s="298"/>
      <c r="C74" s="307" t="s">
        <v>60</v>
      </c>
      <c r="D74" s="307"/>
      <c r="E74" s="307"/>
      <c r="F74" s="302"/>
      <c r="G74" s="335"/>
      <c r="H74" s="306"/>
    </row>
    <row r="75" spans="1:8" x14ac:dyDescent="0.25">
      <c r="A75" s="295"/>
      <c r="B75" s="299"/>
      <c r="C75" s="307" t="s">
        <v>61</v>
      </c>
      <c r="D75" s="307"/>
      <c r="E75" s="307"/>
      <c r="F75" s="302"/>
      <c r="G75" s="335"/>
      <c r="H75" s="306"/>
    </row>
    <row r="76" spans="1:8" ht="15.75" thickBot="1" x14ac:dyDescent="0.3">
      <c r="A76" s="296"/>
      <c r="B76" s="79" t="s">
        <v>62</v>
      </c>
      <c r="C76" s="308"/>
      <c r="D76" s="308"/>
      <c r="E76" s="308"/>
      <c r="F76" s="80">
        <v>0.15</v>
      </c>
      <c r="G76" s="187">
        <v>0</v>
      </c>
      <c r="H76" s="82">
        <f>ROUND(G76*0.15,3)</f>
        <v>0</v>
      </c>
    </row>
    <row r="77" spans="1:8" ht="36.75" thickBot="1" x14ac:dyDescent="0.3">
      <c r="A77" s="83" t="s">
        <v>63</v>
      </c>
      <c r="B77" s="84" t="s">
        <v>64</v>
      </c>
      <c r="C77" s="291" t="s">
        <v>65</v>
      </c>
      <c r="D77" s="291"/>
      <c r="E77" s="291"/>
      <c r="F77" s="85">
        <v>0.05</v>
      </c>
      <c r="G77" s="188">
        <v>0</v>
      </c>
      <c r="H77" s="87">
        <f>ROUND(G77*0.05,3)</f>
        <v>0</v>
      </c>
    </row>
    <row r="78" spans="1:8" ht="15.75" thickBot="1" x14ac:dyDescent="0.3">
      <c r="A78" s="88"/>
      <c r="B78" s="88"/>
      <c r="C78" s="88"/>
      <c r="D78" s="88"/>
      <c r="E78" s="88"/>
      <c r="F78" s="88"/>
      <c r="G78" s="88"/>
      <c r="H78" s="88"/>
    </row>
    <row r="79" spans="1:8" ht="15.75" thickBot="1" x14ac:dyDescent="0.3">
      <c r="A79" s="88"/>
      <c r="B79" s="88"/>
      <c r="C79" s="88"/>
      <c r="D79" s="88"/>
      <c r="E79" s="88"/>
      <c r="F79" s="89"/>
      <c r="G79" s="292">
        <f>SUM(H67:H77)</f>
        <v>0</v>
      </c>
      <c r="H79" s="293"/>
    </row>
  </sheetData>
  <mergeCells count="84">
    <mergeCell ref="B9:D9"/>
    <mergeCell ref="E2:F2"/>
    <mergeCell ref="G2:H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A7:B7"/>
    <mergeCell ref="B8:D8"/>
    <mergeCell ref="A24:B24"/>
    <mergeCell ref="B10:D10"/>
    <mergeCell ref="B11:D11"/>
    <mergeCell ref="B12:D12"/>
    <mergeCell ref="B13:D13"/>
    <mergeCell ref="B14:D14"/>
    <mergeCell ref="B15:D15"/>
    <mergeCell ref="B16:D16"/>
    <mergeCell ref="B19:D19"/>
    <mergeCell ref="B20:D20"/>
    <mergeCell ref="A22:B22"/>
    <mergeCell ref="A23:B23"/>
    <mergeCell ref="B52:B54"/>
    <mergeCell ref="C52:E52"/>
    <mergeCell ref="F52:F54"/>
    <mergeCell ref="G52:G54"/>
    <mergeCell ref="B55:B57"/>
    <mergeCell ref="C55:E55"/>
    <mergeCell ref="F55:F57"/>
    <mergeCell ref="G55:G57"/>
    <mergeCell ref="A25:B25"/>
    <mergeCell ref="A26:B26"/>
    <mergeCell ref="B30:D30"/>
    <mergeCell ref="C32:D32"/>
    <mergeCell ref="F51:H51"/>
    <mergeCell ref="C61:E61"/>
    <mergeCell ref="H52:H54"/>
    <mergeCell ref="C53:E53"/>
    <mergeCell ref="C54:E54"/>
    <mergeCell ref="A58:A61"/>
    <mergeCell ref="B58:B60"/>
    <mergeCell ref="C58:E58"/>
    <mergeCell ref="F58:F60"/>
    <mergeCell ref="G58:G60"/>
    <mergeCell ref="H55:H57"/>
    <mergeCell ref="C56:E56"/>
    <mergeCell ref="C57:E57"/>
    <mergeCell ref="H58:H60"/>
    <mergeCell ref="C59:E59"/>
    <mergeCell ref="C60:E60"/>
    <mergeCell ref="A52:A57"/>
    <mergeCell ref="A67:A72"/>
    <mergeCell ref="B67:B69"/>
    <mergeCell ref="C67:E67"/>
    <mergeCell ref="F67:F69"/>
    <mergeCell ref="G67:G69"/>
    <mergeCell ref="C68:E68"/>
    <mergeCell ref="B70:B72"/>
    <mergeCell ref="H70:H72"/>
    <mergeCell ref="C71:E71"/>
    <mergeCell ref="C72:E72"/>
    <mergeCell ref="C62:E62"/>
    <mergeCell ref="G64:H64"/>
    <mergeCell ref="F66:H66"/>
    <mergeCell ref="H67:H69"/>
    <mergeCell ref="C69:E69"/>
    <mergeCell ref="C70:E70"/>
    <mergeCell ref="F70:F72"/>
    <mergeCell ref="G70:G72"/>
    <mergeCell ref="C77:E77"/>
    <mergeCell ref="G79:H79"/>
    <mergeCell ref="A73:A76"/>
    <mergeCell ref="B73:B75"/>
    <mergeCell ref="C73:E73"/>
    <mergeCell ref="F73:F75"/>
    <mergeCell ref="G73:G75"/>
    <mergeCell ref="H73:H75"/>
    <mergeCell ref="C74:E74"/>
    <mergeCell ref="C75:E75"/>
    <mergeCell ref="C76:E7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8"/>
  <sheetViews>
    <sheetView workbookViewId="0">
      <selection activeCell="C20" sqref="C20"/>
    </sheetView>
  </sheetViews>
  <sheetFormatPr baseColWidth="10" defaultRowHeight="15" x14ac:dyDescent="0.25"/>
  <cols>
    <col min="2" max="2" width="12.5703125" customWidth="1"/>
  </cols>
  <sheetData>
    <row r="1" spans="1:8" ht="20.25" x14ac:dyDescent="0.3">
      <c r="A1" s="1" t="s">
        <v>87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3"/>
      <c r="C2" s="3"/>
      <c r="D2" s="281" t="s">
        <v>88</v>
      </c>
      <c r="E2" s="281"/>
      <c r="F2" s="281"/>
      <c r="G2" s="4" t="s">
        <v>73</v>
      </c>
      <c r="H2" s="3"/>
    </row>
    <row r="3" spans="1:8" x14ac:dyDescent="0.25">
      <c r="A3" s="5" t="s">
        <v>2</v>
      </c>
      <c r="B3" s="3"/>
      <c r="C3" s="5" t="s">
        <v>89</v>
      </c>
      <c r="D3" s="329"/>
      <c r="E3" s="329"/>
      <c r="F3" s="329"/>
      <c r="G3" s="6"/>
      <c r="H3" s="3"/>
    </row>
    <row r="4" spans="1:8" x14ac:dyDescent="0.25">
      <c r="A4" s="5" t="s">
        <v>4</v>
      </c>
      <c r="B4" s="3"/>
      <c r="C4" s="5" t="s">
        <v>5</v>
      </c>
      <c r="D4" s="329"/>
      <c r="E4" s="329"/>
      <c r="F4" s="329"/>
      <c r="G4" s="6"/>
      <c r="H4" s="3"/>
    </row>
    <row r="5" spans="1:8" x14ac:dyDescent="0.25">
      <c r="A5" s="5" t="s">
        <v>90</v>
      </c>
      <c r="B5" s="3"/>
      <c r="C5" s="5" t="s">
        <v>7</v>
      </c>
      <c r="D5" s="329"/>
      <c r="E5" s="329"/>
      <c r="F5" s="329"/>
      <c r="G5" s="6"/>
      <c r="H5" s="3"/>
    </row>
    <row r="6" spans="1:8" x14ac:dyDescent="0.25">
      <c r="A6" s="5" t="s">
        <v>91</v>
      </c>
      <c r="B6" s="340"/>
      <c r="C6" s="340"/>
      <c r="D6" s="129" t="s">
        <v>92</v>
      </c>
      <c r="E6" s="341"/>
      <c r="F6" s="341"/>
      <c r="G6" s="22" t="s">
        <v>93</v>
      </c>
      <c r="H6" s="6"/>
    </row>
    <row r="7" spans="1:8" x14ac:dyDescent="0.25">
      <c r="A7" s="22" t="s">
        <v>94</v>
      </c>
      <c r="B7" s="340"/>
      <c r="C7" s="340"/>
      <c r="D7" s="129" t="s">
        <v>95</v>
      </c>
      <c r="E7" s="341"/>
      <c r="F7" s="341"/>
      <c r="G7" s="129"/>
      <c r="H7" s="130"/>
    </row>
    <row r="8" spans="1:8" ht="15.75" thickBot="1" x14ac:dyDescent="0.3">
      <c r="A8" s="3"/>
      <c r="B8" s="3"/>
      <c r="C8" s="3"/>
      <c r="D8" s="3"/>
      <c r="E8" s="3"/>
      <c r="F8" s="3"/>
      <c r="G8" s="3"/>
      <c r="H8" s="3"/>
    </row>
    <row r="9" spans="1:8" ht="15.75" thickBot="1" x14ac:dyDescent="0.3">
      <c r="A9" s="353" t="s">
        <v>8</v>
      </c>
      <c r="B9" s="353"/>
      <c r="C9" s="131">
        <v>1</v>
      </c>
      <c r="D9" s="131">
        <v>2</v>
      </c>
      <c r="E9" s="131">
        <v>3</v>
      </c>
      <c r="F9" s="131">
        <v>4</v>
      </c>
      <c r="G9" s="131">
        <v>5</v>
      </c>
      <c r="H9" s="25" t="s">
        <v>10</v>
      </c>
    </row>
    <row r="10" spans="1:8" x14ac:dyDescent="0.25">
      <c r="A10" s="354" t="s">
        <v>11</v>
      </c>
      <c r="B10" s="355"/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29">
        <f t="shared" ref="H10:H16" si="0">SUM(C10:G10)</f>
        <v>0</v>
      </c>
    </row>
    <row r="11" spans="1:8" x14ac:dyDescent="0.25">
      <c r="A11" s="351" t="s">
        <v>12</v>
      </c>
      <c r="B11" s="352"/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32">
        <f t="shared" si="0"/>
        <v>0</v>
      </c>
    </row>
    <row r="12" spans="1:8" x14ac:dyDescent="0.25">
      <c r="A12" s="351" t="s">
        <v>13</v>
      </c>
      <c r="B12" s="352"/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32">
        <f t="shared" si="0"/>
        <v>0</v>
      </c>
    </row>
    <row r="13" spans="1:8" x14ac:dyDescent="0.25">
      <c r="A13" s="351" t="s">
        <v>17</v>
      </c>
      <c r="B13" s="352"/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32">
        <f t="shared" si="0"/>
        <v>0</v>
      </c>
    </row>
    <row r="14" spans="1:8" x14ac:dyDescent="0.25">
      <c r="A14" s="344" t="s">
        <v>96</v>
      </c>
      <c r="B14" s="345"/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29">
        <f t="shared" si="0"/>
        <v>0</v>
      </c>
    </row>
    <row r="15" spans="1:8" x14ac:dyDescent="0.25">
      <c r="A15" s="343" t="s">
        <v>68</v>
      </c>
      <c r="B15" s="343"/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32">
        <f t="shared" si="0"/>
        <v>0</v>
      </c>
    </row>
    <row r="16" spans="1:8" x14ac:dyDescent="0.25">
      <c r="A16" s="343" t="s">
        <v>97</v>
      </c>
      <c r="B16" s="343"/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32">
        <f t="shared" si="0"/>
        <v>0</v>
      </c>
    </row>
    <row r="17" spans="1:8" x14ac:dyDescent="0.25">
      <c r="A17" s="3"/>
      <c r="B17" s="3"/>
      <c r="C17" s="136"/>
      <c r="D17" s="3"/>
      <c r="E17" s="3"/>
      <c r="F17" s="137" t="s">
        <v>19</v>
      </c>
      <c r="G17" s="137"/>
      <c r="H17" s="138">
        <f>SUM(H10:H16)</f>
        <v>0</v>
      </c>
    </row>
    <row r="18" spans="1:8" x14ac:dyDescent="0.25">
      <c r="A18" s="97"/>
      <c r="B18" s="97"/>
      <c r="C18" s="97"/>
      <c r="D18" s="97"/>
      <c r="E18" s="3"/>
      <c r="F18" s="99" t="s">
        <v>98</v>
      </c>
      <c r="G18" s="99"/>
      <c r="H18" s="21">
        <f>H17/5</f>
        <v>0</v>
      </c>
    </row>
    <row r="19" spans="1:8" ht="15.75" customHeight="1" thickBot="1" x14ac:dyDescent="0.4">
      <c r="A19" s="139"/>
      <c r="B19" s="377"/>
      <c r="C19" s="139"/>
      <c r="D19" s="139"/>
      <c r="E19" s="3" t="s">
        <v>32</v>
      </c>
      <c r="F19" s="19">
        <f>G63</f>
        <v>0</v>
      </c>
      <c r="G19" s="6" t="s">
        <v>21</v>
      </c>
      <c r="H19" s="140">
        <f>F19*2</f>
        <v>0</v>
      </c>
    </row>
    <row r="20" spans="1:8" ht="15.75" thickBot="1" x14ac:dyDescent="0.3">
      <c r="A20" s="139"/>
      <c r="B20" s="139"/>
      <c r="C20" s="139"/>
      <c r="D20" s="139"/>
      <c r="E20" s="3"/>
      <c r="F20" s="22" t="s">
        <v>99</v>
      </c>
      <c r="G20" s="22"/>
      <c r="H20" s="141">
        <f>H18+H19</f>
        <v>0</v>
      </c>
    </row>
    <row r="21" spans="1:8" ht="15.75" thickBot="1" x14ac:dyDescent="0.3">
      <c r="A21" s="139"/>
      <c r="B21" s="139"/>
      <c r="C21" s="139"/>
      <c r="D21" s="139"/>
      <c r="E21" s="3"/>
      <c r="F21" s="22" t="s">
        <v>70</v>
      </c>
      <c r="G21" s="22"/>
      <c r="H21" s="24">
        <f>H20/9</f>
        <v>0</v>
      </c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142" t="s">
        <v>24</v>
      </c>
      <c r="B23" s="288"/>
      <c r="C23" s="288"/>
      <c r="D23" s="289" t="s">
        <v>10</v>
      </c>
      <c r="E23" s="339"/>
      <c r="F23" s="12" t="s">
        <v>25</v>
      </c>
      <c r="G23" s="12" t="s">
        <v>26</v>
      </c>
      <c r="H23" s="3"/>
    </row>
    <row r="24" spans="1:8" x14ac:dyDescent="0.25">
      <c r="A24" s="11" t="s">
        <v>28</v>
      </c>
      <c r="B24" s="143"/>
      <c r="C24" s="144"/>
      <c r="D24" s="337">
        <f>H39</f>
        <v>0</v>
      </c>
      <c r="E24" s="338"/>
      <c r="F24" s="12" t="s">
        <v>29</v>
      </c>
      <c r="G24" s="145">
        <f>D24</f>
        <v>0</v>
      </c>
      <c r="H24" s="3"/>
    </row>
    <row r="25" spans="1:8" x14ac:dyDescent="0.25">
      <c r="A25" s="12" t="s">
        <v>30</v>
      </c>
      <c r="B25" s="143"/>
      <c r="C25" s="144"/>
      <c r="D25" s="338">
        <v>0</v>
      </c>
      <c r="E25" s="338"/>
      <c r="F25" s="12" t="s">
        <v>21</v>
      </c>
      <c r="G25" s="145">
        <f>D25*2</f>
        <v>0</v>
      </c>
      <c r="H25" s="3"/>
    </row>
    <row r="26" spans="1:8" x14ac:dyDescent="0.25">
      <c r="A26" s="11" t="s">
        <v>31</v>
      </c>
      <c r="B26" s="143"/>
      <c r="C26" s="144"/>
      <c r="D26" s="337">
        <f>H47</f>
        <v>0</v>
      </c>
      <c r="E26" s="338"/>
      <c r="F26" s="12" t="s">
        <v>71</v>
      </c>
      <c r="G26" s="145">
        <f>D26*3</f>
        <v>0</v>
      </c>
      <c r="H26" s="3"/>
    </row>
    <row r="27" spans="1:8" ht="15.75" thickBot="1" x14ac:dyDescent="0.3">
      <c r="A27" s="11" t="s">
        <v>100</v>
      </c>
      <c r="B27" s="143"/>
      <c r="C27" s="144"/>
      <c r="D27" s="337">
        <f>G78</f>
        <v>0</v>
      </c>
      <c r="E27" s="338"/>
      <c r="F27" s="12" t="s">
        <v>101</v>
      </c>
      <c r="G27" s="145">
        <f>D27*1.5</f>
        <v>0</v>
      </c>
      <c r="H27" s="3"/>
    </row>
    <row r="28" spans="1:8" ht="15.75" thickBot="1" x14ac:dyDescent="0.3">
      <c r="A28" s="3"/>
      <c r="B28" s="3"/>
      <c r="C28" s="3"/>
      <c r="D28" s="3"/>
      <c r="E28" s="3"/>
      <c r="F28" s="97" t="s">
        <v>26</v>
      </c>
      <c r="G28" s="145">
        <f>G24+G25+G26+G27</f>
        <v>0</v>
      </c>
      <c r="H28" s="24">
        <f>G28/7.5</f>
        <v>0</v>
      </c>
    </row>
    <row r="29" spans="1:8" ht="15.75" thickBot="1" x14ac:dyDescent="0.3">
      <c r="A29" s="3"/>
      <c r="B29" s="3"/>
      <c r="C29" s="3"/>
      <c r="D29" s="3"/>
      <c r="E29" s="3"/>
      <c r="F29" s="3"/>
      <c r="G29" s="3"/>
      <c r="H29" s="3"/>
    </row>
    <row r="30" spans="1:8" ht="15.75" thickBot="1" x14ac:dyDescent="0.3">
      <c r="A30" s="3"/>
      <c r="B30" s="3"/>
      <c r="C30" s="3"/>
      <c r="D30" s="3"/>
      <c r="E30" s="22" t="s">
        <v>102</v>
      </c>
      <c r="F30" s="22"/>
      <c r="G30" s="22"/>
      <c r="H30" s="24">
        <f>H21+H28</f>
        <v>0</v>
      </c>
    </row>
    <row r="31" spans="1:8" ht="15.75" thickBot="1" x14ac:dyDescent="0.3">
      <c r="A31" s="3"/>
      <c r="B31" s="3"/>
      <c r="C31" s="3"/>
      <c r="D31" s="3"/>
      <c r="E31" s="22"/>
      <c r="F31" s="34" t="s">
        <v>35</v>
      </c>
      <c r="G31" s="35"/>
      <c r="H31" s="36">
        <f>H30/2</f>
        <v>0</v>
      </c>
    </row>
    <row r="33" spans="1:12" x14ac:dyDescent="0.25">
      <c r="A33" s="146" t="s">
        <v>28</v>
      </c>
      <c r="B33" s="115"/>
      <c r="C33" s="115"/>
      <c r="D33" s="115"/>
      <c r="E33" s="115"/>
      <c r="F33" s="115"/>
      <c r="G33" s="100"/>
      <c r="H33" s="115"/>
      <c r="I33" s="115"/>
      <c r="J33" s="115"/>
      <c r="K33" s="115"/>
      <c r="L33" s="115"/>
    </row>
    <row r="34" spans="1:12" x14ac:dyDescent="0.25">
      <c r="A34" s="115"/>
      <c r="B34" s="115"/>
      <c r="C34" s="115"/>
      <c r="D34" s="115"/>
      <c r="E34" s="115"/>
      <c r="F34" s="148" t="s">
        <v>115</v>
      </c>
      <c r="G34" s="147"/>
      <c r="H34" s="149" t="s">
        <v>38</v>
      </c>
      <c r="I34" s="73"/>
      <c r="J34" s="100"/>
      <c r="L34" s="100"/>
    </row>
    <row r="35" spans="1:12" x14ac:dyDescent="0.25">
      <c r="A35" s="100"/>
      <c r="B35" s="72" t="s">
        <v>108</v>
      </c>
      <c r="C35" s="63"/>
      <c r="D35" s="189">
        <v>0</v>
      </c>
      <c r="E35" s="151">
        <v>0.5</v>
      </c>
      <c r="F35" s="150"/>
      <c r="G35" s="152"/>
      <c r="H35" s="155">
        <f>E35*F35</f>
        <v>0</v>
      </c>
      <c r="I35" s="153"/>
      <c r="J35" s="154"/>
      <c r="L35" s="156"/>
    </row>
    <row r="36" spans="1:12" x14ac:dyDescent="0.25">
      <c r="A36" s="100"/>
      <c r="B36" s="72" t="s">
        <v>109</v>
      </c>
      <c r="C36" s="63"/>
      <c r="D36" s="189">
        <v>0</v>
      </c>
      <c r="E36" s="151">
        <v>0.4</v>
      </c>
      <c r="F36" s="150"/>
      <c r="G36" s="152"/>
      <c r="H36" s="155">
        <f>E36*F36</f>
        <v>0</v>
      </c>
      <c r="I36" s="153"/>
      <c r="J36" s="154"/>
      <c r="L36" s="156"/>
    </row>
    <row r="37" spans="1:12" x14ac:dyDescent="0.25">
      <c r="A37" s="100"/>
      <c r="B37" s="72" t="s">
        <v>110</v>
      </c>
      <c r="C37" s="63"/>
      <c r="D37" s="189">
        <v>0</v>
      </c>
      <c r="E37" s="151">
        <v>0.3</v>
      </c>
      <c r="F37" s="150"/>
      <c r="G37" s="152"/>
      <c r="H37" s="155">
        <f>E37*F37</f>
        <v>0</v>
      </c>
      <c r="I37" s="153"/>
      <c r="J37" s="154"/>
      <c r="L37" s="156"/>
    </row>
    <row r="38" spans="1:12" ht="15.75" thickBot="1" x14ac:dyDescent="0.3">
      <c r="A38" s="100"/>
      <c r="B38" s="63" t="s">
        <v>111</v>
      </c>
      <c r="C38" s="64"/>
      <c r="D38" s="150">
        <f>SUM(D35:D37)</f>
        <v>0</v>
      </c>
      <c r="E38" s="154"/>
      <c r="G38" s="154"/>
      <c r="H38" s="154"/>
      <c r="I38" s="154"/>
      <c r="J38" s="154"/>
      <c r="K38" s="154"/>
      <c r="L38" s="156"/>
    </row>
    <row r="39" spans="1:12" ht="15.75" thickBot="1" x14ac:dyDescent="0.3">
      <c r="A39" s="100"/>
      <c r="D39" s="157" t="s">
        <v>112</v>
      </c>
      <c r="E39" s="158"/>
      <c r="F39" s="158"/>
      <c r="G39" s="159"/>
      <c r="H39" s="178">
        <f>SUM(H35:H37)</f>
        <v>0</v>
      </c>
      <c r="I39" s="179"/>
    </row>
    <row r="40" spans="1:12" x14ac:dyDescent="0.25">
      <c r="A40" s="100"/>
      <c r="B40" s="156"/>
      <c r="C40" s="156"/>
      <c r="D40" s="156"/>
      <c r="E40" s="154"/>
      <c r="F40" s="154"/>
      <c r="G40" s="161"/>
      <c r="H40" s="162"/>
      <c r="I40" s="162"/>
      <c r="J40" s="163"/>
      <c r="K40" s="164"/>
      <c r="L40" s="160"/>
    </row>
    <row r="41" spans="1:12" x14ac:dyDescent="0.25">
      <c r="A41" s="165" t="s">
        <v>31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2" x14ac:dyDescent="0.25">
      <c r="A42" s="100"/>
      <c r="B42" s="166"/>
      <c r="C42" s="166"/>
      <c r="D42" s="166"/>
      <c r="E42" s="166"/>
      <c r="F42" s="166"/>
      <c r="G42" s="166"/>
      <c r="H42" s="167"/>
      <c r="I42" s="73"/>
      <c r="J42" s="168"/>
      <c r="K42" s="75"/>
      <c r="L42" s="100"/>
    </row>
    <row r="43" spans="1:12" x14ac:dyDescent="0.25">
      <c r="A43" s="100"/>
      <c r="B43" s="63" t="s">
        <v>45</v>
      </c>
      <c r="C43" s="64"/>
      <c r="D43" s="189"/>
      <c r="E43" s="63" t="s">
        <v>113</v>
      </c>
      <c r="F43" s="65"/>
      <c r="G43" s="66">
        <f>D38</f>
        <v>0</v>
      </c>
      <c r="H43" s="169">
        <f>IFERROR(D43/G43,10)</f>
        <v>10</v>
      </c>
      <c r="I43" s="75">
        <v>10</v>
      </c>
      <c r="J43" s="168"/>
      <c r="L43" s="100"/>
    </row>
    <row r="44" spans="1:12" x14ac:dyDescent="0.25">
      <c r="A44" s="100"/>
      <c r="B44" s="166"/>
      <c r="C44" s="166"/>
      <c r="D44" s="166"/>
      <c r="E44" s="166"/>
      <c r="F44" s="166"/>
      <c r="G44" s="166"/>
      <c r="H44" s="167"/>
      <c r="I44" s="73"/>
      <c r="J44" s="168"/>
      <c r="K44" s="75"/>
      <c r="L44" s="100"/>
    </row>
    <row r="45" spans="1:12" x14ac:dyDescent="0.25">
      <c r="A45" s="100"/>
      <c r="B45" s="171" t="s">
        <v>107</v>
      </c>
      <c r="C45" s="71"/>
      <c r="D45" s="71"/>
      <c r="E45" s="71"/>
      <c r="F45" s="172"/>
      <c r="G45" s="173"/>
      <c r="H45" s="190"/>
      <c r="J45" s="61"/>
      <c r="K45" s="170"/>
      <c r="L45" s="100"/>
    </row>
    <row r="46" spans="1:12" ht="15.75" thickBot="1" x14ac:dyDescent="0.3">
      <c r="A46" s="100"/>
      <c r="B46" s="115"/>
      <c r="C46" s="115"/>
      <c r="D46" s="115"/>
      <c r="L46" s="100"/>
    </row>
    <row r="47" spans="1:12" ht="15.75" thickBot="1" x14ac:dyDescent="0.3">
      <c r="A47" s="100"/>
      <c r="B47" s="115"/>
      <c r="C47" s="115"/>
      <c r="D47" s="76" t="s">
        <v>114</v>
      </c>
      <c r="E47" s="176"/>
      <c r="F47" s="176"/>
      <c r="G47" s="177"/>
      <c r="H47" s="56">
        <f>(I43-H43)-H45</f>
        <v>0</v>
      </c>
      <c r="J47" s="100"/>
      <c r="K47" s="175"/>
      <c r="L47" s="59"/>
    </row>
    <row r="48" spans="1:12" x14ac:dyDescent="0.25">
      <c r="A48" s="100"/>
      <c r="B48" s="100"/>
      <c r="C48" s="100"/>
      <c r="D48" s="100"/>
      <c r="E48" s="100"/>
      <c r="F48" s="100"/>
      <c r="L48" s="160"/>
    </row>
    <row r="49" spans="1:12" x14ac:dyDescent="0.25">
      <c r="I49" s="100"/>
      <c r="J49" s="100"/>
      <c r="K49" s="100"/>
      <c r="L49" s="100"/>
    </row>
    <row r="50" spans="1:12" ht="15.75" thickBot="1" x14ac:dyDescent="0.3">
      <c r="A50" s="78" t="s">
        <v>48</v>
      </c>
      <c r="B50" s="40"/>
      <c r="C50" s="40"/>
      <c r="D50" s="40"/>
      <c r="E50" s="40"/>
      <c r="F50" s="310" t="s">
        <v>49</v>
      </c>
      <c r="G50" s="310"/>
      <c r="H50" s="310"/>
      <c r="I50" s="180"/>
      <c r="J50" s="180"/>
      <c r="K50" s="180"/>
      <c r="L50" s="181"/>
    </row>
    <row r="51" spans="1:12" x14ac:dyDescent="0.25">
      <c r="A51" s="294" t="s">
        <v>50</v>
      </c>
      <c r="B51" s="300" t="s">
        <v>51</v>
      </c>
      <c r="C51" s="300" t="s">
        <v>52</v>
      </c>
      <c r="D51" s="300"/>
      <c r="E51" s="300"/>
      <c r="F51" s="301">
        <v>0.3</v>
      </c>
      <c r="G51" s="334">
        <v>0</v>
      </c>
      <c r="H51" s="305">
        <f>ROUND(G51*0.3,3)</f>
        <v>0</v>
      </c>
      <c r="I51" s="108"/>
      <c r="J51" s="108"/>
      <c r="K51" s="108"/>
      <c r="L51" s="108"/>
    </row>
    <row r="52" spans="1:12" x14ac:dyDescent="0.25">
      <c r="A52" s="295"/>
      <c r="B52" s="307"/>
      <c r="C52" s="307" t="s">
        <v>53</v>
      </c>
      <c r="D52" s="307"/>
      <c r="E52" s="307"/>
      <c r="F52" s="302"/>
      <c r="G52" s="335"/>
      <c r="H52" s="306"/>
    </row>
    <row r="53" spans="1:12" x14ac:dyDescent="0.25">
      <c r="A53" s="295"/>
      <c r="B53" s="307"/>
      <c r="C53" s="307" t="s">
        <v>54</v>
      </c>
      <c r="D53" s="307"/>
      <c r="E53" s="307"/>
      <c r="F53" s="302"/>
      <c r="G53" s="335"/>
      <c r="H53" s="306"/>
    </row>
    <row r="54" spans="1:12" x14ac:dyDescent="0.25">
      <c r="A54" s="295"/>
      <c r="B54" s="314" t="s">
        <v>55</v>
      </c>
      <c r="C54" s="307" t="s">
        <v>55</v>
      </c>
      <c r="D54" s="307"/>
      <c r="E54" s="307"/>
      <c r="F54" s="311">
        <v>0.25</v>
      </c>
      <c r="G54" s="335">
        <v>0</v>
      </c>
      <c r="H54" s="306">
        <f>ROUND(G54*0.25,3)</f>
        <v>0</v>
      </c>
    </row>
    <row r="55" spans="1:12" x14ac:dyDescent="0.25">
      <c r="A55" s="295"/>
      <c r="B55" s="315"/>
      <c r="C55" s="307" t="s">
        <v>56</v>
      </c>
      <c r="D55" s="307"/>
      <c r="E55" s="307"/>
      <c r="F55" s="302"/>
      <c r="G55" s="335"/>
      <c r="H55" s="306"/>
    </row>
    <row r="56" spans="1:12" ht="15.75" thickBot="1" x14ac:dyDescent="0.3">
      <c r="A56" s="296"/>
      <c r="B56" s="316"/>
      <c r="C56" s="308" t="s">
        <v>57</v>
      </c>
      <c r="D56" s="308"/>
      <c r="E56" s="308"/>
      <c r="F56" s="312"/>
      <c r="G56" s="336"/>
      <c r="H56" s="309"/>
    </row>
    <row r="57" spans="1:12" x14ac:dyDescent="0.25">
      <c r="A57" s="294" t="s">
        <v>58</v>
      </c>
      <c r="B57" s="297" t="s">
        <v>59</v>
      </c>
      <c r="C57" s="300" t="s">
        <v>59</v>
      </c>
      <c r="D57" s="300"/>
      <c r="E57" s="300"/>
      <c r="F57" s="301">
        <v>0.25</v>
      </c>
      <c r="G57" s="334">
        <v>0</v>
      </c>
      <c r="H57" s="305">
        <f>ROUND(G57*0.25,3)</f>
        <v>0</v>
      </c>
    </row>
    <row r="58" spans="1:12" x14ac:dyDescent="0.25">
      <c r="A58" s="295"/>
      <c r="B58" s="298"/>
      <c r="C58" s="307" t="s">
        <v>60</v>
      </c>
      <c r="D58" s="307"/>
      <c r="E58" s="307"/>
      <c r="F58" s="302"/>
      <c r="G58" s="335"/>
      <c r="H58" s="306"/>
    </row>
    <row r="59" spans="1:12" x14ac:dyDescent="0.25">
      <c r="A59" s="295"/>
      <c r="B59" s="299"/>
      <c r="C59" s="307" t="s">
        <v>61</v>
      </c>
      <c r="D59" s="307"/>
      <c r="E59" s="307"/>
      <c r="F59" s="302"/>
      <c r="G59" s="335"/>
      <c r="H59" s="306"/>
    </row>
    <row r="60" spans="1:12" ht="15.75" thickBot="1" x14ac:dyDescent="0.3">
      <c r="A60" s="296"/>
      <c r="B60" s="79" t="s">
        <v>62</v>
      </c>
      <c r="C60" s="308"/>
      <c r="D60" s="308"/>
      <c r="E60" s="308"/>
      <c r="F60" s="80">
        <v>0.15</v>
      </c>
      <c r="G60" s="187">
        <v>0</v>
      </c>
      <c r="H60" s="119">
        <f>ROUND(G60*0.15,3)</f>
        <v>0</v>
      </c>
    </row>
    <row r="61" spans="1:12" ht="36.75" thickBot="1" x14ac:dyDescent="0.3">
      <c r="A61" s="83" t="s">
        <v>63</v>
      </c>
      <c r="B61" s="84" t="s">
        <v>64</v>
      </c>
      <c r="C61" s="291" t="s">
        <v>65</v>
      </c>
      <c r="D61" s="291"/>
      <c r="E61" s="291"/>
      <c r="F61" s="85">
        <v>0.05</v>
      </c>
      <c r="G61" s="188">
        <v>0</v>
      </c>
      <c r="H61" s="87">
        <f>ROUND(G61*0.05,3)</f>
        <v>0</v>
      </c>
    </row>
    <row r="62" spans="1:12" ht="15.75" thickBot="1" x14ac:dyDescent="0.3">
      <c r="A62" s="88"/>
      <c r="B62" s="88"/>
      <c r="C62" s="88"/>
      <c r="D62" s="88"/>
      <c r="E62" s="88"/>
      <c r="F62" s="88"/>
      <c r="G62" s="88"/>
      <c r="H62" s="88"/>
    </row>
    <row r="63" spans="1:12" ht="15.75" thickBot="1" x14ac:dyDescent="0.3">
      <c r="A63" s="88"/>
      <c r="B63" s="88"/>
      <c r="C63" s="88"/>
      <c r="D63" s="88"/>
      <c r="E63" s="88"/>
      <c r="F63" s="89"/>
      <c r="G63" s="292">
        <f>SUM(H51:H61)</f>
        <v>0</v>
      </c>
      <c r="H63" s="293"/>
    </row>
    <row r="65" spans="1:8" ht="15.75" thickBot="1" x14ac:dyDescent="0.3">
      <c r="A65" s="78" t="s">
        <v>66</v>
      </c>
      <c r="B65" s="40"/>
      <c r="C65" s="40"/>
      <c r="D65" s="40"/>
      <c r="E65" s="40"/>
      <c r="F65" s="310" t="s">
        <v>49</v>
      </c>
      <c r="G65" s="310"/>
      <c r="H65" s="310"/>
    </row>
    <row r="66" spans="1:8" x14ac:dyDescent="0.25">
      <c r="A66" s="294" t="s">
        <v>50</v>
      </c>
      <c r="B66" s="300" t="s">
        <v>51</v>
      </c>
      <c r="C66" s="300" t="s">
        <v>52</v>
      </c>
      <c r="D66" s="300"/>
      <c r="E66" s="300"/>
      <c r="F66" s="301">
        <v>0.3</v>
      </c>
      <c r="G66" s="334">
        <v>0</v>
      </c>
      <c r="H66" s="305">
        <f>ROUND(G66*0.3,3)</f>
        <v>0</v>
      </c>
    </row>
    <row r="67" spans="1:8" x14ac:dyDescent="0.25">
      <c r="A67" s="295"/>
      <c r="B67" s="307"/>
      <c r="C67" s="307" t="s">
        <v>53</v>
      </c>
      <c r="D67" s="307"/>
      <c r="E67" s="307"/>
      <c r="F67" s="302"/>
      <c r="G67" s="335"/>
      <c r="H67" s="306"/>
    </row>
    <row r="68" spans="1:8" x14ac:dyDescent="0.25">
      <c r="A68" s="295"/>
      <c r="B68" s="307"/>
      <c r="C68" s="307" t="s">
        <v>54</v>
      </c>
      <c r="D68" s="307"/>
      <c r="E68" s="307"/>
      <c r="F68" s="302"/>
      <c r="G68" s="335"/>
      <c r="H68" s="306"/>
    </row>
    <row r="69" spans="1:8" x14ac:dyDescent="0.25">
      <c r="A69" s="295"/>
      <c r="B69" s="314" t="s">
        <v>55</v>
      </c>
      <c r="C69" s="307" t="s">
        <v>55</v>
      </c>
      <c r="D69" s="307"/>
      <c r="E69" s="307"/>
      <c r="F69" s="311">
        <v>0.25</v>
      </c>
      <c r="G69" s="335">
        <v>0</v>
      </c>
      <c r="H69" s="306">
        <f>ROUND(G69*0.25,3)</f>
        <v>0</v>
      </c>
    </row>
    <row r="70" spans="1:8" x14ac:dyDescent="0.25">
      <c r="A70" s="295"/>
      <c r="B70" s="315"/>
      <c r="C70" s="307" t="s">
        <v>56</v>
      </c>
      <c r="D70" s="307"/>
      <c r="E70" s="307"/>
      <c r="F70" s="302"/>
      <c r="G70" s="335"/>
      <c r="H70" s="306"/>
    </row>
    <row r="71" spans="1:8" ht="15.75" thickBot="1" x14ac:dyDescent="0.3">
      <c r="A71" s="296"/>
      <c r="B71" s="316"/>
      <c r="C71" s="308" t="s">
        <v>57</v>
      </c>
      <c r="D71" s="308"/>
      <c r="E71" s="308"/>
      <c r="F71" s="312"/>
      <c r="G71" s="336"/>
      <c r="H71" s="309"/>
    </row>
    <row r="72" spans="1:8" x14ac:dyDescent="0.25">
      <c r="A72" s="294" t="s">
        <v>58</v>
      </c>
      <c r="B72" s="297" t="s">
        <v>59</v>
      </c>
      <c r="C72" s="300" t="s">
        <v>59</v>
      </c>
      <c r="D72" s="300"/>
      <c r="E72" s="300"/>
      <c r="F72" s="301">
        <v>0.25</v>
      </c>
      <c r="G72" s="334">
        <v>0</v>
      </c>
      <c r="H72" s="305">
        <f>ROUND(G72*0.25,3)</f>
        <v>0</v>
      </c>
    </row>
    <row r="73" spans="1:8" x14ac:dyDescent="0.25">
      <c r="A73" s="295"/>
      <c r="B73" s="298"/>
      <c r="C73" s="307" t="s">
        <v>60</v>
      </c>
      <c r="D73" s="307"/>
      <c r="E73" s="307"/>
      <c r="F73" s="302"/>
      <c r="G73" s="335"/>
      <c r="H73" s="306"/>
    </row>
    <row r="74" spans="1:8" x14ac:dyDescent="0.25">
      <c r="A74" s="295"/>
      <c r="B74" s="299"/>
      <c r="C74" s="307" t="s">
        <v>61</v>
      </c>
      <c r="D74" s="307"/>
      <c r="E74" s="307"/>
      <c r="F74" s="302"/>
      <c r="G74" s="335"/>
      <c r="H74" s="306"/>
    </row>
    <row r="75" spans="1:8" ht="15.75" thickBot="1" x14ac:dyDescent="0.3">
      <c r="A75" s="296"/>
      <c r="B75" s="79" t="s">
        <v>62</v>
      </c>
      <c r="C75" s="308"/>
      <c r="D75" s="308"/>
      <c r="E75" s="308"/>
      <c r="F75" s="80">
        <v>0.15</v>
      </c>
      <c r="G75" s="187">
        <v>0</v>
      </c>
      <c r="H75" s="119">
        <f>ROUND(G75*0.15,3)</f>
        <v>0</v>
      </c>
    </row>
    <row r="76" spans="1:8" ht="36.75" thickBot="1" x14ac:dyDescent="0.3">
      <c r="A76" s="83" t="s">
        <v>63</v>
      </c>
      <c r="B76" s="84" t="s">
        <v>64</v>
      </c>
      <c r="C76" s="291" t="s">
        <v>65</v>
      </c>
      <c r="D76" s="291"/>
      <c r="E76" s="291"/>
      <c r="F76" s="85">
        <v>0.05</v>
      </c>
      <c r="G76" s="188">
        <v>0</v>
      </c>
      <c r="H76" s="87">
        <f>ROUND(G76*0.05,3)</f>
        <v>0</v>
      </c>
    </row>
    <row r="77" spans="1:8" ht="15.75" thickBot="1" x14ac:dyDescent="0.3">
      <c r="A77" s="88"/>
      <c r="B77" s="88"/>
      <c r="C77" s="88"/>
      <c r="D77" s="88"/>
      <c r="E77" s="88"/>
      <c r="F77" s="88"/>
      <c r="G77" s="88"/>
      <c r="H77" s="88"/>
    </row>
    <row r="78" spans="1:8" ht="15.75" thickBot="1" x14ac:dyDescent="0.3">
      <c r="A78" s="88"/>
      <c r="B78" s="88"/>
      <c r="C78" s="88"/>
      <c r="D78" s="88"/>
      <c r="E78" s="88"/>
      <c r="F78" s="89"/>
      <c r="G78" s="292">
        <f>SUM(H66:H76)</f>
        <v>0</v>
      </c>
      <c r="H78" s="293"/>
    </row>
  </sheetData>
  <mergeCells count="76">
    <mergeCell ref="D24:E24"/>
    <mergeCell ref="D25:E25"/>
    <mergeCell ref="D26:E26"/>
    <mergeCell ref="D27:E27"/>
    <mergeCell ref="A13:B13"/>
    <mergeCell ref="A14:B14"/>
    <mergeCell ref="A15:B15"/>
    <mergeCell ref="B23:C23"/>
    <mergeCell ref="D23:E23"/>
    <mergeCell ref="A16:B16"/>
    <mergeCell ref="A12:B12"/>
    <mergeCell ref="D2:F2"/>
    <mergeCell ref="D3:F3"/>
    <mergeCell ref="D4:F4"/>
    <mergeCell ref="D5:F5"/>
    <mergeCell ref="B6:C6"/>
    <mergeCell ref="E6:F6"/>
    <mergeCell ref="B7:C7"/>
    <mergeCell ref="E7:F7"/>
    <mergeCell ref="A9:B9"/>
    <mergeCell ref="A10:B10"/>
    <mergeCell ref="A11:B11"/>
    <mergeCell ref="F50:H50"/>
    <mergeCell ref="A51:A56"/>
    <mergeCell ref="B51:B53"/>
    <mergeCell ref="C51:E51"/>
    <mergeCell ref="F51:F53"/>
    <mergeCell ref="G51:G53"/>
    <mergeCell ref="H51:H53"/>
    <mergeCell ref="C52:E52"/>
    <mergeCell ref="C53:E53"/>
    <mergeCell ref="B54:B56"/>
    <mergeCell ref="C54:E54"/>
    <mergeCell ref="F54:F56"/>
    <mergeCell ref="G54:G56"/>
    <mergeCell ref="H54:H56"/>
    <mergeCell ref="C55:E55"/>
    <mergeCell ref="C56:E56"/>
    <mergeCell ref="A57:A60"/>
    <mergeCell ref="B57:B59"/>
    <mergeCell ref="C57:E57"/>
    <mergeCell ref="F57:F59"/>
    <mergeCell ref="G57:G59"/>
    <mergeCell ref="H57:H59"/>
    <mergeCell ref="C58:E58"/>
    <mergeCell ref="C59:E59"/>
    <mergeCell ref="C60:E60"/>
    <mergeCell ref="C61:E61"/>
    <mergeCell ref="G63:H63"/>
    <mergeCell ref="F65:H65"/>
    <mergeCell ref="A66:A71"/>
    <mergeCell ref="B66:B68"/>
    <mergeCell ref="C66:E66"/>
    <mergeCell ref="F66:F68"/>
    <mergeCell ref="G66:G68"/>
    <mergeCell ref="H66:H68"/>
    <mergeCell ref="C67:E67"/>
    <mergeCell ref="C68:E68"/>
    <mergeCell ref="B69:B71"/>
    <mergeCell ref="C69:E69"/>
    <mergeCell ref="F69:F71"/>
    <mergeCell ref="G69:G71"/>
    <mergeCell ref="H69:H71"/>
    <mergeCell ref="C70:E70"/>
    <mergeCell ref="C71:E71"/>
    <mergeCell ref="A72:A75"/>
    <mergeCell ref="B72:B74"/>
    <mergeCell ref="C72:E72"/>
    <mergeCell ref="F72:F74"/>
    <mergeCell ref="C76:E76"/>
    <mergeCell ref="G78:H78"/>
    <mergeCell ref="G72:G74"/>
    <mergeCell ref="H72:H74"/>
    <mergeCell ref="C73:E73"/>
    <mergeCell ref="C74:E74"/>
    <mergeCell ref="C75:E7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4"/>
  <sheetViews>
    <sheetView workbookViewId="0">
      <selection activeCell="B62" sqref="B62:I62"/>
    </sheetView>
  </sheetViews>
  <sheetFormatPr baseColWidth="10" defaultRowHeight="15" x14ac:dyDescent="0.25"/>
  <cols>
    <col min="1" max="1" width="23" customWidth="1"/>
    <col min="3" max="3" width="16" customWidth="1"/>
  </cols>
  <sheetData>
    <row r="1" spans="1:6" ht="20.25" x14ac:dyDescent="0.3">
      <c r="A1" s="1" t="s">
        <v>154</v>
      </c>
      <c r="B1" s="2"/>
      <c r="C1" s="2"/>
      <c r="D1" s="2"/>
      <c r="E1" s="2"/>
      <c r="F1" s="2"/>
    </row>
    <row r="2" spans="1:6" x14ac:dyDescent="0.25">
      <c r="A2" s="3"/>
      <c r="B2" s="3"/>
      <c r="C2" s="3"/>
      <c r="D2" s="281" t="s">
        <v>0</v>
      </c>
      <c r="E2" s="281"/>
      <c r="F2" s="5" t="s">
        <v>73</v>
      </c>
    </row>
    <row r="3" spans="1:6" x14ac:dyDescent="0.25">
      <c r="A3" s="5" t="s">
        <v>2</v>
      </c>
      <c r="B3" s="3"/>
      <c r="C3" s="5" t="s">
        <v>74</v>
      </c>
      <c r="D3" s="282"/>
      <c r="E3" s="282"/>
      <c r="F3" s="3"/>
    </row>
    <row r="4" spans="1:6" x14ac:dyDescent="0.25">
      <c r="A4" s="5" t="s">
        <v>4</v>
      </c>
      <c r="B4" s="3"/>
      <c r="C4" s="5" t="s">
        <v>5</v>
      </c>
      <c r="D4" s="282"/>
      <c r="E4" s="282"/>
      <c r="F4" s="3"/>
    </row>
    <row r="5" spans="1:6" x14ac:dyDescent="0.25">
      <c r="A5" s="5" t="s">
        <v>6</v>
      </c>
      <c r="B5" s="3"/>
      <c r="C5" s="5" t="s">
        <v>7</v>
      </c>
      <c r="D5" s="282"/>
      <c r="E5" s="282"/>
      <c r="F5" s="3"/>
    </row>
    <row r="6" spans="1:6" x14ac:dyDescent="0.25">
      <c r="A6" s="3"/>
      <c r="B6" s="3"/>
      <c r="C6" s="3"/>
      <c r="D6" s="3"/>
      <c r="E6" s="3"/>
      <c r="F6" s="3"/>
    </row>
    <row r="7" spans="1:6" ht="15.75" thickBot="1" x14ac:dyDescent="0.3">
      <c r="A7" s="3"/>
      <c r="B7" s="3"/>
      <c r="C7" s="3"/>
      <c r="D7" s="3"/>
      <c r="E7" s="3"/>
      <c r="F7" s="3"/>
    </row>
    <row r="8" spans="1:6" ht="15.75" thickBot="1" x14ac:dyDescent="0.3">
      <c r="A8" s="93" t="s">
        <v>8</v>
      </c>
      <c r="B8" s="286" t="s">
        <v>9</v>
      </c>
      <c r="C8" s="287"/>
      <c r="D8" s="8" t="s">
        <v>10</v>
      </c>
      <c r="E8" s="3"/>
      <c r="F8" s="3"/>
    </row>
    <row r="9" spans="1:6" x14ac:dyDescent="0.25">
      <c r="A9" s="11" t="s">
        <v>12</v>
      </c>
      <c r="B9" s="288"/>
      <c r="C9" s="289"/>
      <c r="D9" s="13">
        <v>0</v>
      </c>
      <c r="E9" s="3"/>
      <c r="F9" s="3"/>
    </row>
    <row r="10" spans="1:6" x14ac:dyDescent="0.25">
      <c r="A10" s="11" t="s">
        <v>13</v>
      </c>
      <c r="B10" s="288"/>
      <c r="C10" s="289"/>
      <c r="D10" s="13">
        <v>0</v>
      </c>
      <c r="E10" s="3"/>
      <c r="F10" s="3"/>
    </row>
    <row r="11" spans="1:6" x14ac:dyDescent="0.25">
      <c r="A11" s="11" t="s">
        <v>75</v>
      </c>
      <c r="B11" s="288"/>
      <c r="C11" s="289"/>
      <c r="D11" s="13">
        <v>0</v>
      </c>
      <c r="E11" s="3"/>
      <c r="F11" s="3"/>
    </row>
    <row r="12" spans="1:6" x14ac:dyDescent="0.25">
      <c r="A12" s="11" t="s">
        <v>76</v>
      </c>
      <c r="B12" s="288"/>
      <c r="C12" s="289"/>
      <c r="D12" s="13">
        <v>0</v>
      </c>
      <c r="E12" s="3"/>
      <c r="F12" s="3"/>
    </row>
    <row r="13" spans="1:6" x14ac:dyDescent="0.25">
      <c r="A13" s="11" t="s">
        <v>77</v>
      </c>
      <c r="B13" s="288"/>
      <c r="C13" s="289"/>
      <c r="D13" s="13">
        <v>0</v>
      </c>
      <c r="E13" s="3"/>
      <c r="F13" s="3"/>
    </row>
    <row r="14" spans="1:6" ht="15.75" thickBot="1" x14ac:dyDescent="0.3">
      <c r="A14" s="11" t="s">
        <v>78</v>
      </c>
      <c r="B14" s="288"/>
      <c r="C14" s="289"/>
      <c r="D14" s="14">
        <v>0</v>
      </c>
      <c r="E14" s="3"/>
      <c r="F14" s="3"/>
    </row>
    <row r="15" spans="1:6" x14ac:dyDescent="0.25">
      <c r="A15" s="3"/>
      <c r="B15" s="290" t="s">
        <v>79</v>
      </c>
      <c r="C15" s="290"/>
      <c r="D15" s="23">
        <f>SUM(D9:D14)</f>
        <v>0</v>
      </c>
      <c r="E15" s="3"/>
      <c r="F15" s="3"/>
    </row>
    <row r="16" spans="1:6" x14ac:dyDescent="0.25">
      <c r="A16" s="11" t="s">
        <v>32</v>
      </c>
      <c r="B16" s="203">
        <f>G54</f>
        <v>0</v>
      </c>
      <c r="C16" s="11" t="s">
        <v>123</v>
      </c>
      <c r="D16" s="11">
        <f>B16*1.5</f>
        <v>0</v>
      </c>
      <c r="E16" s="3"/>
      <c r="F16" s="3"/>
    </row>
    <row r="17" spans="1:11" ht="15.75" thickBot="1" x14ac:dyDescent="0.3">
      <c r="A17" s="15" t="s">
        <v>124</v>
      </c>
      <c r="B17" s="195"/>
      <c r="C17" s="196"/>
      <c r="D17" s="198">
        <f>SUM(D15:D16)</f>
        <v>0</v>
      </c>
      <c r="E17" s="3"/>
      <c r="F17" s="3"/>
    </row>
    <row r="18" spans="1:11" ht="15.75" thickBot="1" x14ac:dyDescent="0.3">
      <c r="A18" s="97"/>
      <c r="B18" s="193"/>
      <c r="C18" s="197" t="s">
        <v>125</v>
      </c>
      <c r="D18" s="24">
        <f>D17/7.5</f>
        <v>0</v>
      </c>
      <c r="E18" s="3"/>
      <c r="F18" s="3"/>
    </row>
    <row r="19" spans="1:11" x14ac:dyDescent="0.25">
      <c r="A19" s="97"/>
      <c r="B19" s="193"/>
      <c r="C19" s="97"/>
      <c r="D19" s="97"/>
      <c r="E19" s="3"/>
      <c r="F19" s="3"/>
    </row>
    <row r="20" spans="1:11" ht="15.75" thickBot="1" x14ac:dyDescent="0.3">
      <c r="A20" s="3"/>
      <c r="B20" s="3"/>
      <c r="C20" s="3"/>
      <c r="D20" s="3"/>
      <c r="E20" s="3"/>
      <c r="F20" s="3"/>
    </row>
    <row r="21" spans="1:11" ht="15.75" thickBot="1" x14ac:dyDescent="0.3">
      <c r="A21" s="94" t="s">
        <v>24</v>
      </c>
      <c r="B21" s="90" t="s">
        <v>10</v>
      </c>
      <c r="C21" s="95" t="s">
        <v>25</v>
      </c>
      <c r="D21" s="8" t="s">
        <v>26</v>
      </c>
      <c r="E21" s="3"/>
      <c r="F21" s="3"/>
    </row>
    <row r="22" spans="1:11" x14ac:dyDescent="0.25">
      <c r="A22" t="s">
        <v>30</v>
      </c>
      <c r="B22" s="96">
        <v>0</v>
      </c>
      <c r="C22" s="28" t="s">
        <v>21</v>
      </c>
      <c r="D22" s="29">
        <f>B22*2</f>
        <v>0</v>
      </c>
      <c r="E22" s="3"/>
      <c r="F22" s="3"/>
    </row>
    <row r="23" spans="1:11" x14ac:dyDescent="0.25">
      <c r="A23" s="199" t="s">
        <v>31</v>
      </c>
      <c r="B23" s="202">
        <v>0</v>
      </c>
      <c r="C23" s="200" t="s">
        <v>71</v>
      </c>
      <c r="D23" s="201">
        <f>B23*3</f>
        <v>0</v>
      </c>
      <c r="E23" s="3"/>
      <c r="F23" s="3"/>
    </row>
    <row r="24" spans="1:11" x14ac:dyDescent="0.25">
      <c r="A24" s="197" t="s">
        <v>32</v>
      </c>
      <c r="B24" s="145">
        <f>G63</f>
        <v>0</v>
      </c>
      <c r="C24" s="194" t="s">
        <v>21</v>
      </c>
      <c r="D24" s="135">
        <f>B24*1.5</f>
        <v>0</v>
      </c>
      <c r="E24" s="3"/>
      <c r="F24" s="3"/>
    </row>
    <row r="25" spans="1:11" ht="15.75" thickBot="1" x14ac:dyDescent="0.3">
      <c r="A25" s="97"/>
      <c r="B25" s="97"/>
      <c r="C25" s="98" t="s">
        <v>80</v>
      </c>
      <c r="D25" s="23">
        <f>SUM(D22:D24)</f>
        <v>0</v>
      </c>
      <c r="E25" s="3"/>
      <c r="F25" s="3"/>
    </row>
    <row r="26" spans="1:11" ht="15.75" thickBot="1" x14ac:dyDescent="0.3">
      <c r="A26" s="97"/>
      <c r="B26" s="97"/>
      <c r="C26" s="98" t="s">
        <v>144</v>
      </c>
      <c r="D26" s="24">
        <f>D25/7</f>
        <v>0</v>
      </c>
      <c r="E26" s="3"/>
      <c r="F26" s="3"/>
    </row>
    <row r="27" spans="1:11" ht="15.75" thickBot="1" x14ac:dyDescent="0.3">
      <c r="A27" s="97"/>
      <c r="B27" s="97"/>
      <c r="C27" s="97"/>
      <c r="D27" s="97"/>
      <c r="E27" s="3"/>
      <c r="F27" s="3"/>
    </row>
    <row r="28" spans="1:11" ht="15.75" thickBot="1" x14ac:dyDescent="0.3">
      <c r="A28" s="321" t="s">
        <v>126</v>
      </c>
      <c r="B28" s="321"/>
      <c r="C28" s="323"/>
      <c r="D28" s="24">
        <f>D18+D26</f>
        <v>0</v>
      </c>
      <c r="E28" s="3"/>
      <c r="F28" s="3"/>
    </row>
    <row r="29" spans="1:11" ht="15.75" thickBot="1" x14ac:dyDescent="0.3">
      <c r="A29" s="3"/>
      <c r="B29" s="3"/>
      <c r="C29" s="3"/>
      <c r="D29" s="3"/>
      <c r="E29" s="3"/>
      <c r="F29" s="3"/>
    </row>
    <row r="30" spans="1:11" ht="15.75" thickBot="1" x14ac:dyDescent="0.3">
      <c r="A30" s="3"/>
      <c r="B30" s="371" t="s">
        <v>81</v>
      </c>
      <c r="C30" s="372"/>
      <c r="D30" s="36">
        <f>D28/2</f>
        <v>0</v>
      </c>
      <c r="E30" s="3"/>
      <c r="F30" s="3"/>
    </row>
    <row r="31" spans="1:11" x14ac:dyDescent="0.25">
      <c r="A31" s="3"/>
      <c r="B31" s="3"/>
      <c r="C31" s="3"/>
      <c r="D31" s="3"/>
      <c r="E31" s="3"/>
      <c r="F31" s="3"/>
    </row>
    <row r="32" spans="1:11" x14ac:dyDescent="0.25">
      <c r="A32" s="57" t="s">
        <v>31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x14ac:dyDescent="0.25">
      <c r="A33" s="237"/>
      <c r="B33" s="100" t="s">
        <v>143</v>
      </c>
      <c r="C33" s="100"/>
      <c r="D33" s="100"/>
      <c r="E33" s="100"/>
      <c r="F33" s="100"/>
      <c r="G33" s="103"/>
      <c r="H33" s="40"/>
      <c r="I33" s="40"/>
      <c r="J33" s="40"/>
      <c r="K33" s="40"/>
    </row>
    <row r="34" spans="1:11" x14ac:dyDescent="0.25">
      <c r="A34" s="100"/>
      <c r="B34" s="238">
        <v>1</v>
      </c>
      <c r="C34" s="238">
        <v>2</v>
      </c>
      <c r="D34" s="238">
        <v>3</v>
      </c>
      <c r="E34" s="238">
        <v>4</v>
      </c>
      <c r="F34" s="238">
        <v>5</v>
      </c>
      <c r="G34" s="239" t="s">
        <v>140</v>
      </c>
      <c r="H34" s="40"/>
      <c r="I34" s="40"/>
      <c r="J34" s="40"/>
      <c r="K34" s="40"/>
    </row>
    <row r="35" spans="1:11" ht="15.75" thickBot="1" x14ac:dyDescent="0.3">
      <c r="A35" s="171" t="s">
        <v>142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1">
        <f>IFERROR(B35+C35+D35+E35+F35,0)</f>
        <v>0</v>
      </c>
      <c r="H35" s="40"/>
      <c r="I35" s="40"/>
      <c r="J35" s="40"/>
      <c r="K35" s="40"/>
    </row>
    <row r="36" spans="1:11" ht="15.75" thickBot="1" x14ac:dyDescent="0.3">
      <c r="A36" s="100"/>
      <c r="B36" s="100"/>
      <c r="C36" s="100"/>
      <c r="D36" s="242"/>
      <c r="E36" s="243" t="s">
        <v>31</v>
      </c>
      <c r="F36" s="100" t="s">
        <v>141</v>
      </c>
      <c r="G36" s="244">
        <f>G35/5</f>
        <v>0</v>
      </c>
      <c r="H36" s="40"/>
      <c r="I36" s="40"/>
      <c r="J36" s="40"/>
      <c r="K36" s="40"/>
    </row>
    <row r="37" spans="1:11" x14ac:dyDescent="0.25">
      <c r="A37" s="57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x14ac:dyDescent="0.25">
      <c r="A38" s="57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x14ac:dyDescent="0.25">
      <c r="A39" s="57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3" spans="1:11" x14ac:dyDescent="0.25">
      <c r="G43" s="246"/>
    </row>
    <row r="47" spans="1:11" ht="15" customHeight="1" x14ac:dyDescent="0.25">
      <c r="A47" s="57" t="s">
        <v>121</v>
      </c>
      <c r="B47" s="40"/>
      <c r="C47" s="40"/>
      <c r="D47" s="40"/>
      <c r="E47" s="40" t="s">
        <v>49</v>
      </c>
      <c r="F47" s="40"/>
      <c r="G47" s="268"/>
      <c r="H47" s="268"/>
      <c r="I47" s="269"/>
      <c r="J47" s="269"/>
      <c r="K47" s="269"/>
    </row>
    <row r="48" spans="1:11" ht="15" customHeight="1" x14ac:dyDescent="0.25">
      <c r="A48" s="251" t="s">
        <v>82</v>
      </c>
      <c r="B48" s="271" t="s">
        <v>51</v>
      </c>
      <c r="C48" s="249" t="s">
        <v>52</v>
      </c>
      <c r="D48" s="250"/>
      <c r="E48" s="274">
        <v>0.2</v>
      </c>
      <c r="F48" s="277">
        <v>0</v>
      </c>
      <c r="G48" s="280">
        <f>F48*0.2</f>
        <v>0</v>
      </c>
      <c r="H48" s="106"/>
    </row>
    <row r="49" spans="1:12" x14ac:dyDescent="0.25">
      <c r="A49" s="270"/>
      <c r="B49" s="272"/>
      <c r="C49" s="249" t="s">
        <v>54</v>
      </c>
      <c r="D49" s="250"/>
      <c r="E49" s="275"/>
      <c r="F49" s="278"/>
      <c r="G49" s="280"/>
      <c r="H49" s="107"/>
    </row>
    <row r="50" spans="1:12" ht="15" customHeight="1" x14ac:dyDescent="0.25">
      <c r="A50" s="252"/>
      <c r="B50" s="273"/>
      <c r="C50" s="249" t="s">
        <v>55</v>
      </c>
      <c r="D50" s="250"/>
      <c r="E50" s="276"/>
      <c r="F50" s="279"/>
      <c r="G50" s="280"/>
      <c r="H50" s="107"/>
    </row>
    <row r="51" spans="1:12" ht="15" customHeight="1" x14ac:dyDescent="0.25">
      <c r="A51" s="251" t="s">
        <v>83</v>
      </c>
      <c r="B51" s="253" t="s">
        <v>84</v>
      </c>
      <c r="C51" s="254"/>
      <c r="D51" s="255"/>
      <c r="E51" s="101">
        <v>0.4</v>
      </c>
      <c r="F51" s="192">
        <v>0</v>
      </c>
      <c r="G51" s="127">
        <f>F51*0.4</f>
        <v>0</v>
      </c>
      <c r="H51" s="107"/>
    </row>
    <row r="52" spans="1:12" x14ac:dyDescent="0.25">
      <c r="A52" s="252"/>
      <c r="B52" s="256" t="s">
        <v>62</v>
      </c>
      <c r="C52" s="257"/>
      <c r="D52" s="258"/>
      <c r="E52" s="101">
        <v>0.4</v>
      </c>
      <c r="F52" s="192">
        <v>0</v>
      </c>
      <c r="G52" s="127">
        <f>F52*0.4</f>
        <v>0</v>
      </c>
      <c r="H52" s="107"/>
    </row>
    <row r="53" spans="1:12" ht="15.75" thickBot="1" x14ac:dyDescent="0.3">
      <c r="A53" s="102" t="s">
        <v>44</v>
      </c>
      <c r="B53" s="265" t="s">
        <v>85</v>
      </c>
      <c r="C53" s="266"/>
      <c r="D53" s="266"/>
      <c r="E53" s="266"/>
      <c r="F53" s="266"/>
      <c r="G53" s="267"/>
      <c r="H53" s="267"/>
      <c r="I53" s="267"/>
      <c r="J53" s="126"/>
      <c r="K53" s="248"/>
      <c r="L53" s="108"/>
    </row>
    <row r="54" spans="1:12" x14ac:dyDescent="0.25">
      <c r="A54" s="100"/>
      <c r="B54" s="100"/>
      <c r="C54" s="100"/>
      <c r="D54" s="100"/>
      <c r="E54" s="104"/>
      <c r="F54" s="105" t="s">
        <v>86</v>
      </c>
      <c r="G54" s="111">
        <f>SUM(G48:G52)</f>
        <v>0</v>
      </c>
      <c r="H54" s="103"/>
      <c r="I54" s="108"/>
      <c r="J54" s="108"/>
      <c r="K54" s="108"/>
      <c r="L54" s="108"/>
    </row>
    <row r="55" spans="1:12" x14ac:dyDescent="0.25">
      <c r="L55" s="108"/>
    </row>
    <row r="56" spans="1:12" x14ac:dyDescent="0.25">
      <c r="A56" s="57" t="s">
        <v>122</v>
      </c>
      <c r="B56" s="40"/>
      <c r="C56" s="40"/>
      <c r="D56" s="40"/>
      <c r="E56" s="40" t="s">
        <v>49</v>
      </c>
      <c r="F56" s="40"/>
      <c r="G56" s="268"/>
      <c r="H56" s="268"/>
      <c r="I56" s="269"/>
      <c r="J56" s="269"/>
      <c r="K56" s="269"/>
      <c r="L56" s="108"/>
    </row>
    <row r="57" spans="1:12" ht="15" customHeight="1" x14ac:dyDescent="0.25">
      <c r="A57" s="251" t="s">
        <v>82</v>
      </c>
      <c r="B57" s="271" t="s">
        <v>51</v>
      </c>
      <c r="C57" s="249" t="s">
        <v>52</v>
      </c>
      <c r="D57" s="250"/>
      <c r="E57" s="274">
        <v>0.2</v>
      </c>
      <c r="F57" s="277">
        <v>0</v>
      </c>
      <c r="G57" s="280">
        <f>F57*0.2</f>
        <v>0</v>
      </c>
      <c r="H57" s="106"/>
      <c r="L57" s="108"/>
    </row>
    <row r="58" spans="1:12" x14ac:dyDescent="0.25">
      <c r="A58" s="270"/>
      <c r="B58" s="272"/>
      <c r="C58" s="249" t="s">
        <v>54</v>
      </c>
      <c r="D58" s="250"/>
      <c r="E58" s="275"/>
      <c r="F58" s="278"/>
      <c r="G58" s="280"/>
      <c r="H58" s="107"/>
      <c r="L58" s="108"/>
    </row>
    <row r="59" spans="1:12" ht="15" customHeight="1" x14ac:dyDescent="0.25">
      <c r="A59" s="252"/>
      <c r="B59" s="273"/>
      <c r="C59" s="249" t="s">
        <v>55</v>
      </c>
      <c r="D59" s="250"/>
      <c r="E59" s="276"/>
      <c r="F59" s="279"/>
      <c r="G59" s="280"/>
      <c r="H59" s="107"/>
      <c r="L59" s="108"/>
    </row>
    <row r="60" spans="1:12" ht="15" customHeight="1" x14ac:dyDescent="0.25">
      <c r="A60" s="251" t="s">
        <v>83</v>
      </c>
      <c r="B60" s="253" t="s">
        <v>84</v>
      </c>
      <c r="C60" s="254"/>
      <c r="D60" s="255"/>
      <c r="E60" s="101">
        <v>0.4</v>
      </c>
      <c r="F60" s="192">
        <v>0</v>
      </c>
      <c r="G60" s="127">
        <f>F60*0.4</f>
        <v>0</v>
      </c>
      <c r="H60" s="107"/>
      <c r="L60" s="108"/>
    </row>
    <row r="61" spans="1:12" x14ac:dyDescent="0.25">
      <c r="A61" s="252"/>
      <c r="B61" s="256" t="s">
        <v>62</v>
      </c>
      <c r="C61" s="257"/>
      <c r="D61" s="258"/>
      <c r="E61" s="101">
        <v>0.4</v>
      </c>
      <c r="F61" s="192">
        <v>0</v>
      </c>
      <c r="G61" s="127">
        <f>F61*0.4</f>
        <v>0</v>
      </c>
      <c r="H61" s="107"/>
      <c r="L61" s="108"/>
    </row>
    <row r="62" spans="1:12" ht="15.75" thickBot="1" x14ac:dyDescent="0.3">
      <c r="A62" s="102" t="s">
        <v>44</v>
      </c>
      <c r="B62" s="265" t="s">
        <v>85</v>
      </c>
      <c r="C62" s="266"/>
      <c r="D62" s="266"/>
      <c r="E62" s="266"/>
      <c r="F62" s="266"/>
      <c r="G62" s="267"/>
      <c r="H62" s="267"/>
      <c r="I62" s="267"/>
      <c r="J62" s="126"/>
      <c r="K62" s="248"/>
      <c r="L62" s="108"/>
    </row>
    <row r="63" spans="1:12" x14ac:dyDescent="0.25">
      <c r="A63" s="100"/>
      <c r="B63" s="100"/>
      <c r="C63" s="100"/>
      <c r="D63" s="100"/>
      <c r="E63" s="104"/>
      <c r="F63" s="105" t="s">
        <v>86</v>
      </c>
      <c r="G63" s="111">
        <f>SUM(G57:G61)</f>
        <v>0</v>
      </c>
      <c r="H63" s="103"/>
      <c r="I63" s="108"/>
      <c r="J63" s="108"/>
      <c r="K63" s="108"/>
    </row>
    <row r="64" spans="1:12" x14ac:dyDescent="0.25">
      <c r="A64" s="115"/>
      <c r="B64" s="115"/>
      <c r="C64" s="115"/>
      <c r="D64" s="115"/>
      <c r="E64" s="116"/>
      <c r="F64" s="117"/>
      <c r="G64" s="118"/>
      <c r="H64" s="103"/>
      <c r="I64" s="108"/>
      <c r="J64" s="108"/>
      <c r="K64" s="108"/>
    </row>
  </sheetData>
  <mergeCells count="42">
    <mergeCell ref="B9:C9"/>
    <mergeCell ref="D2:E2"/>
    <mergeCell ref="D3:E3"/>
    <mergeCell ref="D4:E4"/>
    <mergeCell ref="D5:E5"/>
    <mergeCell ref="B8:C8"/>
    <mergeCell ref="B30:C30"/>
    <mergeCell ref="B10:C10"/>
    <mergeCell ref="B11:C11"/>
    <mergeCell ref="B12:C12"/>
    <mergeCell ref="B13:C13"/>
    <mergeCell ref="B14:C14"/>
    <mergeCell ref="B15:C15"/>
    <mergeCell ref="A28:C28"/>
    <mergeCell ref="G47:H47"/>
    <mergeCell ref="I47:K47"/>
    <mergeCell ref="A48:A50"/>
    <mergeCell ref="B48:B50"/>
    <mergeCell ref="C48:D48"/>
    <mergeCell ref="E48:E50"/>
    <mergeCell ref="F48:F50"/>
    <mergeCell ref="G48:G50"/>
    <mergeCell ref="B53:I53"/>
    <mergeCell ref="A51:A52"/>
    <mergeCell ref="B51:D51"/>
    <mergeCell ref="B52:D52"/>
    <mergeCell ref="C49:D49"/>
    <mergeCell ref="C50:D50"/>
    <mergeCell ref="B62:I62"/>
    <mergeCell ref="G56:H56"/>
    <mergeCell ref="I56:K56"/>
    <mergeCell ref="A57:A59"/>
    <mergeCell ref="B57:B59"/>
    <mergeCell ref="C57:D57"/>
    <mergeCell ref="E57:E59"/>
    <mergeCell ref="F57:F59"/>
    <mergeCell ref="G57:G59"/>
    <mergeCell ref="B61:D61"/>
    <mergeCell ref="C58:D58"/>
    <mergeCell ref="C59:D59"/>
    <mergeCell ref="A60:A61"/>
    <mergeCell ref="B60:D6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4"/>
  <sheetViews>
    <sheetView zoomScale="96" workbookViewId="0">
      <selection activeCell="F57" sqref="F57"/>
    </sheetView>
  </sheetViews>
  <sheetFormatPr baseColWidth="10" defaultRowHeight="15" x14ac:dyDescent="0.25"/>
  <cols>
    <col min="4" max="8" width="11.42578125" customWidth="1"/>
  </cols>
  <sheetData>
    <row r="1" spans="1:8" ht="20.25" x14ac:dyDescent="0.3">
      <c r="A1" s="1" t="s">
        <v>103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3"/>
      <c r="C2" s="3"/>
      <c r="D2" s="281" t="s">
        <v>88</v>
      </c>
      <c r="E2" s="281"/>
      <c r="F2" s="281"/>
      <c r="G2" s="4" t="s">
        <v>73</v>
      </c>
      <c r="H2" s="3"/>
    </row>
    <row r="3" spans="1:8" x14ac:dyDescent="0.25">
      <c r="A3" s="5" t="s">
        <v>2</v>
      </c>
      <c r="B3" s="3"/>
      <c r="C3" s="5" t="s">
        <v>89</v>
      </c>
      <c r="D3" s="329"/>
      <c r="E3" s="329"/>
      <c r="F3" s="329"/>
      <c r="G3" s="6"/>
      <c r="H3" s="3"/>
    </row>
    <row r="4" spans="1:8" x14ac:dyDescent="0.25">
      <c r="A4" s="5" t="s">
        <v>4</v>
      </c>
      <c r="B4" s="3"/>
      <c r="C4" s="5" t="s">
        <v>5</v>
      </c>
      <c r="D4" s="329"/>
      <c r="E4" s="329"/>
      <c r="F4" s="329"/>
      <c r="G4" s="6"/>
      <c r="H4" s="3"/>
    </row>
    <row r="5" spans="1:8" x14ac:dyDescent="0.25">
      <c r="A5" s="5" t="s">
        <v>90</v>
      </c>
      <c r="B5" s="3"/>
      <c r="C5" s="5" t="s">
        <v>7</v>
      </c>
      <c r="D5" s="329"/>
      <c r="E5" s="329"/>
      <c r="F5" s="329"/>
      <c r="G5" s="6"/>
      <c r="H5" s="3"/>
    </row>
    <row r="6" spans="1:8" x14ac:dyDescent="0.25">
      <c r="A6" s="5" t="s">
        <v>91</v>
      </c>
      <c r="B6" s="340"/>
      <c r="C6" s="340"/>
      <c r="D6" s="129" t="s">
        <v>92</v>
      </c>
      <c r="E6" s="341"/>
      <c r="F6" s="341"/>
      <c r="G6" s="22" t="s">
        <v>93</v>
      </c>
      <c r="H6" s="6"/>
    </row>
    <row r="7" spans="1:8" x14ac:dyDescent="0.25">
      <c r="A7" s="22" t="s">
        <v>94</v>
      </c>
      <c r="B7" s="340"/>
      <c r="C7" s="340"/>
      <c r="D7" s="129" t="s">
        <v>95</v>
      </c>
      <c r="E7" s="341"/>
      <c r="F7" s="341"/>
      <c r="G7" s="129"/>
      <c r="H7" s="130"/>
    </row>
    <row r="8" spans="1:8" ht="15.75" thickBot="1" x14ac:dyDescent="0.3">
      <c r="A8" s="3"/>
      <c r="B8" s="3"/>
      <c r="C8" s="3"/>
      <c r="D8" s="3"/>
      <c r="E8" s="3"/>
      <c r="F8" s="3"/>
      <c r="G8" s="3"/>
      <c r="H8" s="3"/>
    </row>
    <row r="9" spans="1:8" ht="15.75" thickBot="1" x14ac:dyDescent="0.3">
      <c r="A9" s="342" t="s">
        <v>8</v>
      </c>
      <c r="B9" s="342"/>
      <c r="C9" s="131">
        <v>1</v>
      </c>
      <c r="D9" s="131">
        <v>2</v>
      </c>
      <c r="E9" s="131">
        <v>3</v>
      </c>
      <c r="F9" s="131">
        <v>4</v>
      </c>
      <c r="G9" s="131">
        <v>5</v>
      </c>
      <c r="H9" s="25" t="s">
        <v>10</v>
      </c>
    </row>
    <row r="10" spans="1:8" x14ac:dyDescent="0.25">
      <c r="A10" s="343" t="s">
        <v>12</v>
      </c>
      <c r="B10" s="343"/>
      <c r="C10" s="133"/>
      <c r="D10" s="133"/>
      <c r="E10" s="133"/>
      <c r="F10" s="133"/>
      <c r="G10" s="133">
        <v>0</v>
      </c>
      <c r="H10" s="32">
        <f t="shared" ref="H10:H15" si="0">SUM(C10:G10)</f>
        <v>0</v>
      </c>
    </row>
    <row r="11" spans="1:8" x14ac:dyDescent="0.25">
      <c r="A11" s="343" t="s">
        <v>13</v>
      </c>
      <c r="B11" s="343"/>
      <c r="C11" s="133"/>
      <c r="D11" s="133"/>
      <c r="E11" s="133"/>
      <c r="F11" s="133"/>
      <c r="G11" s="133">
        <v>0</v>
      </c>
      <c r="H11" s="32">
        <f t="shared" si="0"/>
        <v>0</v>
      </c>
    </row>
    <row r="12" spans="1:8" x14ac:dyDescent="0.25">
      <c r="A12" s="343" t="s">
        <v>68</v>
      </c>
      <c r="B12" s="343"/>
      <c r="C12" s="133"/>
      <c r="D12" s="133"/>
      <c r="E12" s="133"/>
      <c r="F12" s="133"/>
      <c r="G12" s="133">
        <v>0</v>
      </c>
      <c r="H12" s="32">
        <f t="shared" si="0"/>
        <v>0</v>
      </c>
    </row>
    <row r="13" spans="1:8" x14ac:dyDescent="0.25">
      <c r="A13" s="343" t="s">
        <v>76</v>
      </c>
      <c r="B13" s="343"/>
      <c r="C13" s="133"/>
      <c r="D13" s="133"/>
      <c r="E13" s="133"/>
      <c r="F13" s="133"/>
      <c r="G13" s="133">
        <v>0</v>
      </c>
      <c r="H13" s="29">
        <f t="shared" si="0"/>
        <v>0</v>
      </c>
    </row>
    <row r="14" spans="1:8" x14ac:dyDescent="0.25">
      <c r="A14" s="343" t="s">
        <v>77</v>
      </c>
      <c r="B14" s="343"/>
      <c r="C14" s="133"/>
      <c r="D14" s="133"/>
      <c r="E14" s="133"/>
      <c r="F14" s="133"/>
      <c r="G14" s="133">
        <v>0</v>
      </c>
      <c r="H14" s="32">
        <f t="shared" si="0"/>
        <v>0</v>
      </c>
    </row>
    <row r="15" spans="1:8" x14ac:dyDescent="0.25">
      <c r="A15" s="343" t="s">
        <v>104</v>
      </c>
      <c r="B15" s="343"/>
      <c r="C15" s="133"/>
      <c r="D15" s="245"/>
      <c r="E15" s="245"/>
      <c r="F15" s="245"/>
      <c r="G15" s="245">
        <f t="shared" ref="G15" si="1">SUM(G10:G14)</f>
        <v>0</v>
      </c>
      <c r="H15" s="32">
        <f t="shared" si="0"/>
        <v>0</v>
      </c>
    </row>
    <row r="16" spans="1:8" x14ac:dyDescent="0.25">
      <c r="A16" s="128"/>
      <c r="B16" s="128"/>
      <c r="C16" s="245">
        <f>SUM(C10:C15)</f>
        <v>0</v>
      </c>
      <c r="D16" s="245">
        <f t="shared" ref="D16:G16" si="2">SUM(D10:D15)</f>
        <v>0</v>
      </c>
      <c r="E16" s="245">
        <f t="shared" si="2"/>
        <v>0</v>
      </c>
      <c r="F16" s="245">
        <f t="shared" si="2"/>
        <v>0</v>
      </c>
      <c r="G16" s="245">
        <f t="shared" si="2"/>
        <v>0</v>
      </c>
      <c r="H16" s="32"/>
    </row>
    <row r="17" spans="1:9" x14ac:dyDescent="0.25">
      <c r="A17" s="3"/>
      <c r="B17" s="3"/>
      <c r="C17" s="136"/>
      <c r="D17" s="3"/>
      <c r="E17" s="3"/>
      <c r="F17" s="137" t="s">
        <v>19</v>
      </c>
      <c r="G17" s="137"/>
      <c r="H17" s="138">
        <f>SUM(H10:H15)</f>
        <v>0</v>
      </c>
    </row>
    <row r="18" spans="1:9" x14ac:dyDescent="0.25">
      <c r="A18" s="97"/>
      <c r="B18" s="97"/>
      <c r="C18" s="97"/>
      <c r="D18" s="97"/>
      <c r="E18" s="3"/>
      <c r="F18" s="99" t="s">
        <v>105</v>
      </c>
      <c r="G18" s="99"/>
      <c r="H18" s="21">
        <f>H17/5</f>
        <v>0</v>
      </c>
    </row>
    <row r="19" spans="1:9" ht="15.75" customHeight="1" thickBot="1" x14ac:dyDescent="0.4">
      <c r="A19" s="139"/>
      <c r="B19" s="377"/>
      <c r="C19" s="377"/>
      <c r="D19" s="139"/>
      <c r="E19" s="3" t="s">
        <v>32</v>
      </c>
      <c r="F19" s="191">
        <f>G45</f>
        <v>0</v>
      </c>
      <c r="G19" s="6" t="s">
        <v>101</v>
      </c>
      <c r="H19" s="140">
        <f>F19*1.5</f>
        <v>0</v>
      </c>
    </row>
    <row r="20" spans="1:9" ht="15.75" customHeight="1" thickBot="1" x14ac:dyDescent="0.4">
      <c r="A20" s="139"/>
      <c r="B20" s="377"/>
      <c r="C20" s="377"/>
      <c r="D20" s="139"/>
      <c r="E20" s="3"/>
      <c r="F20" s="22" t="s">
        <v>99</v>
      </c>
      <c r="G20" s="22"/>
      <c r="H20" s="141">
        <f>H18+H19</f>
        <v>0</v>
      </c>
    </row>
    <row r="21" spans="1:9" ht="15.75" thickBot="1" x14ac:dyDescent="0.3">
      <c r="A21" s="139"/>
      <c r="B21" s="139"/>
      <c r="C21" s="139"/>
      <c r="D21" s="139"/>
      <c r="E21" s="3"/>
      <c r="F21" s="22" t="s">
        <v>106</v>
      </c>
      <c r="G21" s="22"/>
      <c r="H21" s="24">
        <f>H20/7.5</f>
        <v>0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</row>
    <row r="23" spans="1:9" x14ac:dyDescent="0.25">
      <c r="A23" s="3"/>
      <c r="B23" s="3"/>
      <c r="C23" s="3"/>
      <c r="D23" s="3"/>
      <c r="E23" s="3"/>
      <c r="F23" s="3"/>
      <c r="G23" s="3"/>
      <c r="H23" s="3"/>
    </row>
    <row r="25" spans="1:9" x14ac:dyDescent="0.25">
      <c r="A25" s="146" t="s">
        <v>24</v>
      </c>
      <c r="B25" s="115"/>
      <c r="C25" s="115"/>
      <c r="D25" s="115"/>
      <c r="E25" s="115"/>
      <c r="F25" s="115"/>
      <c r="G25" s="100"/>
      <c r="H25" s="115"/>
      <c r="I25" s="115"/>
    </row>
    <row r="26" spans="1:9" x14ac:dyDescent="0.25">
      <c r="A26" s="115"/>
      <c r="B26" s="115"/>
      <c r="C26" s="115"/>
      <c r="D26" s="115"/>
      <c r="E26" s="115"/>
      <c r="F26" s="148"/>
      <c r="G26" s="147"/>
      <c r="H26" s="149" t="s">
        <v>38</v>
      </c>
      <c r="I26" s="73"/>
    </row>
    <row r="27" spans="1:9" x14ac:dyDescent="0.25">
      <c r="A27" s="259" t="s">
        <v>130</v>
      </c>
      <c r="B27" s="260"/>
      <c r="C27" s="261"/>
      <c r="D27" s="356"/>
      <c r="E27" s="356"/>
      <c r="F27" s="247"/>
      <c r="G27" s="230" t="s">
        <v>136</v>
      </c>
      <c r="H27" s="155">
        <f>F27*1.5</f>
        <v>0</v>
      </c>
      <c r="I27" s="162"/>
    </row>
    <row r="28" spans="1:9" x14ac:dyDescent="0.25">
      <c r="A28" s="283" t="s">
        <v>131</v>
      </c>
      <c r="B28" s="284"/>
      <c r="C28" s="285"/>
      <c r="D28" s="356"/>
      <c r="E28" s="356"/>
      <c r="F28" s="247"/>
      <c r="G28" s="230" t="s">
        <v>136</v>
      </c>
      <c r="H28" s="155">
        <f>F28*1.5</f>
        <v>0</v>
      </c>
      <c r="I28" s="162"/>
    </row>
    <row r="29" spans="1:9" x14ac:dyDescent="0.25">
      <c r="A29" s="262" t="s">
        <v>132</v>
      </c>
      <c r="B29" s="263"/>
      <c r="C29" s="264"/>
      <c r="D29" s="356"/>
      <c r="E29" s="356"/>
      <c r="F29" s="247"/>
      <c r="G29" s="230" t="s">
        <v>137</v>
      </c>
      <c r="H29" s="155">
        <f>F29*2.5</f>
        <v>0</v>
      </c>
      <c r="I29" s="162"/>
    </row>
    <row r="30" spans="1:9" x14ac:dyDescent="0.25">
      <c r="A30" s="262" t="s">
        <v>133</v>
      </c>
      <c r="B30" s="263"/>
      <c r="C30" s="264"/>
      <c r="D30" s="356"/>
      <c r="E30" s="356"/>
      <c r="F30" s="247"/>
      <c r="G30" s="230" t="s">
        <v>138</v>
      </c>
      <c r="H30" s="155">
        <f>F30*2</f>
        <v>0</v>
      </c>
      <c r="I30" s="162"/>
    </row>
    <row r="31" spans="1:9" x14ac:dyDescent="0.25">
      <c r="A31" s="262" t="s">
        <v>134</v>
      </c>
      <c r="B31" s="263"/>
      <c r="C31" s="264"/>
      <c r="D31" s="357"/>
      <c r="E31" s="356"/>
      <c r="F31" s="247"/>
      <c r="G31" s="230" t="s">
        <v>137</v>
      </c>
      <c r="H31" s="155">
        <f>F31*2.5</f>
        <v>0</v>
      </c>
      <c r="I31" s="162"/>
    </row>
    <row r="32" spans="1:9" ht="15.75" thickBot="1" x14ac:dyDescent="0.3">
      <c r="A32" s="115"/>
      <c r="B32" s="166"/>
      <c r="C32" s="166"/>
      <c r="D32" s="232"/>
      <c r="E32" s="154"/>
      <c r="G32" s="154"/>
      <c r="H32" s="235">
        <f>SUM(H27:H31)</f>
        <v>0</v>
      </c>
      <c r="I32" s="154"/>
    </row>
    <row r="33" spans="1:12" ht="15.75" thickBot="1" x14ac:dyDescent="0.3">
      <c r="A33" s="100"/>
      <c r="D33" s="157" t="s">
        <v>135</v>
      </c>
      <c r="E33" s="158"/>
      <c r="F33" s="158"/>
      <c r="G33" s="234"/>
      <c r="H33" s="233">
        <f>H32/10</f>
        <v>0</v>
      </c>
      <c r="I33" s="179"/>
    </row>
    <row r="34" spans="1:12" ht="15.75" thickBot="1" x14ac:dyDescent="0.3">
      <c r="A34" s="100"/>
      <c r="B34" s="156"/>
      <c r="C34" s="156"/>
      <c r="D34" s="156"/>
      <c r="E34" s="154"/>
      <c r="F34" s="154"/>
      <c r="G34" s="161"/>
      <c r="H34" s="162"/>
      <c r="I34" s="162"/>
    </row>
    <row r="35" spans="1:12" ht="15.75" thickBot="1" x14ac:dyDescent="0.3">
      <c r="A35" s="3"/>
      <c r="B35" s="3"/>
      <c r="C35" s="3"/>
      <c r="D35" s="3"/>
      <c r="E35" s="227" t="s">
        <v>102</v>
      </c>
      <c r="F35" s="227"/>
      <c r="G35" s="227"/>
      <c r="H35" s="24">
        <f>H21+H33</f>
        <v>0</v>
      </c>
    </row>
    <row r="36" spans="1:12" ht="15.75" thickBot="1" x14ac:dyDescent="0.3">
      <c r="A36" s="3"/>
      <c r="B36" s="3"/>
      <c r="C36" s="3"/>
      <c r="D36" s="3"/>
      <c r="E36" s="227"/>
      <c r="F36" s="225" t="s">
        <v>35</v>
      </c>
      <c r="G36" s="226"/>
      <c r="H36" s="36">
        <f>H35/2</f>
        <v>0</v>
      </c>
    </row>
    <row r="38" spans="1:12" x14ac:dyDescent="0.25">
      <c r="A38" s="57" t="s">
        <v>121</v>
      </c>
      <c r="B38" s="40"/>
      <c r="C38" s="40"/>
      <c r="D38" s="40"/>
      <c r="E38" s="40" t="s">
        <v>49</v>
      </c>
      <c r="F38" s="40"/>
      <c r="G38" s="268"/>
      <c r="H38" s="268"/>
      <c r="I38" s="269"/>
      <c r="J38" s="269"/>
      <c r="K38" s="269"/>
    </row>
    <row r="39" spans="1:12" x14ac:dyDescent="0.25">
      <c r="A39" s="251" t="s">
        <v>82</v>
      </c>
      <c r="B39" s="271" t="s">
        <v>51</v>
      </c>
      <c r="C39" s="249" t="s">
        <v>52</v>
      </c>
      <c r="D39" s="250"/>
      <c r="E39" s="274">
        <v>0.2</v>
      </c>
      <c r="F39" s="277">
        <v>0</v>
      </c>
      <c r="G39" s="280">
        <f>F39*0.2</f>
        <v>0</v>
      </c>
      <c r="H39" s="106"/>
    </row>
    <row r="40" spans="1:12" x14ac:dyDescent="0.25">
      <c r="A40" s="270"/>
      <c r="B40" s="272"/>
      <c r="C40" s="249" t="s">
        <v>54</v>
      </c>
      <c r="D40" s="250"/>
      <c r="E40" s="275"/>
      <c r="F40" s="278"/>
      <c r="G40" s="280"/>
      <c r="H40" s="107"/>
    </row>
    <row r="41" spans="1:12" x14ac:dyDescent="0.25">
      <c r="A41" s="252"/>
      <c r="B41" s="273"/>
      <c r="C41" s="249" t="s">
        <v>55</v>
      </c>
      <c r="D41" s="250"/>
      <c r="E41" s="276"/>
      <c r="F41" s="279"/>
      <c r="G41" s="280"/>
      <c r="H41" s="107"/>
    </row>
    <row r="42" spans="1:12" x14ac:dyDescent="0.25">
      <c r="A42" s="251" t="s">
        <v>83</v>
      </c>
      <c r="B42" s="253" t="s">
        <v>84</v>
      </c>
      <c r="C42" s="254"/>
      <c r="D42" s="255"/>
      <c r="E42" s="101">
        <v>0.4</v>
      </c>
      <c r="F42" s="192">
        <v>0</v>
      </c>
      <c r="G42" s="127">
        <f>F42*0.4</f>
        <v>0</v>
      </c>
      <c r="H42" s="107"/>
    </row>
    <row r="43" spans="1:12" x14ac:dyDescent="0.25">
      <c r="A43" s="252"/>
      <c r="B43" s="256" t="s">
        <v>62</v>
      </c>
      <c r="C43" s="257"/>
      <c r="D43" s="258"/>
      <c r="E43" s="101">
        <v>0.4</v>
      </c>
      <c r="F43" s="192">
        <v>0</v>
      </c>
      <c r="G43" s="127">
        <f>F43*0.4</f>
        <v>0</v>
      </c>
      <c r="H43" s="107"/>
    </row>
    <row r="44" spans="1:12" ht="15.75" thickBot="1" x14ac:dyDescent="0.3">
      <c r="A44" s="102" t="s">
        <v>44</v>
      </c>
      <c r="B44" s="265" t="s">
        <v>85</v>
      </c>
      <c r="C44" s="266"/>
      <c r="D44" s="266"/>
      <c r="E44" s="266"/>
      <c r="F44" s="266"/>
      <c r="G44" s="267"/>
      <c r="H44" s="267"/>
      <c r="I44" s="267"/>
      <c r="J44" s="126"/>
      <c r="K44" s="248"/>
      <c r="L44" s="108"/>
    </row>
    <row r="45" spans="1:12" x14ac:dyDescent="0.25">
      <c r="A45" s="100"/>
      <c r="B45" s="100"/>
      <c r="C45" s="100"/>
      <c r="D45" s="100"/>
      <c r="E45" s="104"/>
      <c r="F45" s="105" t="s">
        <v>86</v>
      </c>
      <c r="G45" s="111">
        <f>SUM(G39:G43)</f>
        <v>0</v>
      </c>
      <c r="H45" s="103"/>
      <c r="I45" s="108"/>
      <c r="J45" s="108"/>
      <c r="K45" s="108"/>
      <c r="L45" s="108"/>
    </row>
    <row r="46" spans="1:12" x14ac:dyDescent="0.25">
      <c r="L46" s="108"/>
    </row>
    <row r="47" spans="1:12" x14ac:dyDescent="0.25">
      <c r="A47" s="57" t="s">
        <v>122</v>
      </c>
      <c r="B47" s="40"/>
      <c r="C47" s="40"/>
      <c r="D47" s="40"/>
      <c r="E47" s="40" t="s">
        <v>49</v>
      </c>
      <c r="F47" s="40"/>
      <c r="G47" s="268"/>
      <c r="H47" s="268"/>
      <c r="I47" s="269"/>
      <c r="J47" s="269"/>
      <c r="K47" s="269"/>
      <c r="L47" s="108"/>
    </row>
    <row r="48" spans="1:12" x14ac:dyDescent="0.25">
      <c r="A48" s="251" t="s">
        <v>82</v>
      </c>
      <c r="B48" s="271" t="s">
        <v>51</v>
      </c>
      <c r="C48" s="249" t="s">
        <v>52</v>
      </c>
      <c r="D48" s="250"/>
      <c r="E48" s="274">
        <v>0.2</v>
      </c>
      <c r="F48" s="277">
        <v>0</v>
      </c>
      <c r="G48" s="280">
        <f>F48*0.2</f>
        <v>0</v>
      </c>
      <c r="H48" s="106"/>
      <c r="L48" s="108"/>
    </row>
    <row r="49" spans="1:12" x14ac:dyDescent="0.25">
      <c r="A49" s="270"/>
      <c r="B49" s="272"/>
      <c r="C49" s="249" t="s">
        <v>54</v>
      </c>
      <c r="D49" s="250"/>
      <c r="E49" s="275"/>
      <c r="F49" s="278"/>
      <c r="G49" s="280"/>
      <c r="H49" s="107"/>
      <c r="L49" s="108"/>
    </row>
    <row r="50" spans="1:12" x14ac:dyDescent="0.25">
      <c r="A50" s="252"/>
      <c r="B50" s="273"/>
      <c r="C50" s="249" t="s">
        <v>55</v>
      </c>
      <c r="D50" s="250"/>
      <c r="E50" s="276"/>
      <c r="F50" s="279"/>
      <c r="G50" s="280"/>
      <c r="H50" s="107"/>
      <c r="L50" s="108"/>
    </row>
    <row r="51" spans="1:12" x14ac:dyDescent="0.25">
      <c r="A51" s="251" t="s">
        <v>83</v>
      </c>
      <c r="B51" s="253" t="s">
        <v>84</v>
      </c>
      <c r="C51" s="254"/>
      <c r="D51" s="255"/>
      <c r="E51" s="101">
        <v>0.4</v>
      </c>
      <c r="F51" s="192">
        <v>0</v>
      </c>
      <c r="G51" s="127">
        <f>F51*0.4</f>
        <v>0</v>
      </c>
      <c r="H51" s="107"/>
      <c r="L51" s="108"/>
    </row>
    <row r="52" spans="1:12" x14ac:dyDescent="0.25">
      <c r="A52" s="252"/>
      <c r="B52" s="256" t="s">
        <v>62</v>
      </c>
      <c r="C52" s="257"/>
      <c r="D52" s="258"/>
      <c r="E52" s="101">
        <v>0.4</v>
      </c>
      <c r="F52" s="192">
        <v>0</v>
      </c>
      <c r="G52" s="127">
        <f>F52*0.4</f>
        <v>0</v>
      </c>
      <c r="H52" s="107"/>
      <c r="L52" s="108"/>
    </row>
    <row r="53" spans="1:12" ht="15.75" thickBot="1" x14ac:dyDescent="0.3">
      <c r="A53" s="102" t="s">
        <v>44</v>
      </c>
      <c r="B53" s="265" t="s">
        <v>85</v>
      </c>
      <c r="C53" s="266"/>
      <c r="D53" s="266"/>
      <c r="E53" s="266"/>
      <c r="F53" s="266"/>
      <c r="G53" s="267"/>
      <c r="H53" s="267"/>
      <c r="I53" s="267"/>
      <c r="J53" s="126"/>
      <c r="K53" s="248"/>
      <c r="L53" s="108"/>
    </row>
    <row r="54" spans="1:12" x14ac:dyDescent="0.25">
      <c r="A54" s="100"/>
      <c r="B54" s="100"/>
      <c r="C54" s="100"/>
      <c r="D54" s="100"/>
      <c r="E54" s="104"/>
      <c r="F54" s="105" t="s">
        <v>86</v>
      </c>
      <c r="G54" s="111">
        <f>SUM(G48:G52)</f>
        <v>0</v>
      </c>
      <c r="H54" s="103"/>
      <c r="I54" s="108"/>
      <c r="J54" s="108"/>
      <c r="K54" s="108"/>
      <c r="L54" s="108"/>
    </row>
  </sheetData>
  <mergeCells count="53">
    <mergeCell ref="A13:B13"/>
    <mergeCell ref="A14:B14"/>
    <mergeCell ref="A15:B15"/>
    <mergeCell ref="A12:B12"/>
    <mergeCell ref="D2:F2"/>
    <mergeCell ref="D3:F3"/>
    <mergeCell ref="D4:F4"/>
    <mergeCell ref="D5:F5"/>
    <mergeCell ref="B6:C6"/>
    <mergeCell ref="E6:F6"/>
    <mergeCell ref="B7:C7"/>
    <mergeCell ref="E7:F7"/>
    <mergeCell ref="A9:B9"/>
    <mergeCell ref="A10:B10"/>
    <mergeCell ref="A11:B11"/>
    <mergeCell ref="A39:A41"/>
    <mergeCell ref="B39:B41"/>
    <mergeCell ref="C39:D39"/>
    <mergeCell ref="E39:E41"/>
    <mergeCell ref="F39:F41"/>
    <mergeCell ref="C40:D40"/>
    <mergeCell ref="C41:D41"/>
    <mergeCell ref="B43:D43"/>
    <mergeCell ref="B44:I44"/>
    <mergeCell ref="G47:H47"/>
    <mergeCell ref="I47:K47"/>
    <mergeCell ref="G38:H38"/>
    <mergeCell ref="I38:K38"/>
    <mergeCell ref="G39:G41"/>
    <mergeCell ref="A27:C27"/>
    <mergeCell ref="D27:E27"/>
    <mergeCell ref="B53:I53"/>
    <mergeCell ref="G48:G50"/>
    <mergeCell ref="C49:D49"/>
    <mergeCell ref="C50:D50"/>
    <mergeCell ref="A51:A52"/>
    <mergeCell ref="B51:D51"/>
    <mergeCell ref="B52:D52"/>
    <mergeCell ref="A48:A50"/>
    <mergeCell ref="B48:B50"/>
    <mergeCell ref="C48:D48"/>
    <mergeCell ref="E48:E50"/>
    <mergeCell ref="F48:F50"/>
    <mergeCell ref="A42:A43"/>
    <mergeCell ref="B42:D42"/>
    <mergeCell ref="A30:C30"/>
    <mergeCell ref="A31:C31"/>
    <mergeCell ref="A29:C29"/>
    <mergeCell ref="A28:C28"/>
    <mergeCell ref="D28:E28"/>
    <mergeCell ref="D29:E29"/>
    <mergeCell ref="D30:E30"/>
    <mergeCell ref="D31:E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9"/>
  <sheetViews>
    <sheetView workbookViewId="0">
      <selection activeCell="A2" sqref="A2"/>
    </sheetView>
  </sheetViews>
  <sheetFormatPr baseColWidth="10" defaultRowHeight="15" x14ac:dyDescent="0.25"/>
  <cols>
    <col min="1" max="1" width="28" customWidth="1"/>
  </cols>
  <sheetData>
    <row r="1" spans="1:6" ht="20.25" x14ac:dyDescent="0.3">
      <c r="A1" s="1" t="s">
        <v>155</v>
      </c>
      <c r="B1" s="2"/>
      <c r="C1" s="2"/>
      <c r="D1" s="2"/>
      <c r="E1" s="2"/>
      <c r="F1" s="2"/>
    </row>
    <row r="2" spans="1:6" x14ac:dyDescent="0.25">
      <c r="A2" s="3"/>
      <c r="B2" s="3"/>
      <c r="C2" s="3"/>
      <c r="D2" s="281" t="s">
        <v>0</v>
      </c>
      <c r="E2" s="281"/>
      <c r="F2" s="5" t="s">
        <v>73</v>
      </c>
    </row>
    <row r="3" spans="1:6" x14ac:dyDescent="0.25">
      <c r="A3" s="5" t="s">
        <v>2</v>
      </c>
      <c r="B3" s="3"/>
      <c r="C3" s="5" t="s">
        <v>74</v>
      </c>
      <c r="D3" s="282"/>
      <c r="E3" s="282"/>
      <c r="F3" s="3"/>
    </row>
    <row r="4" spans="1:6" x14ac:dyDescent="0.25">
      <c r="A4" s="5" t="s">
        <v>4</v>
      </c>
      <c r="B4" s="3"/>
      <c r="C4" s="5" t="s">
        <v>5</v>
      </c>
      <c r="D4" s="282"/>
      <c r="E4" s="282"/>
      <c r="F4" s="3"/>
    </row>
    <row r="5" spans="1:6" x14ac:dyDescent="0.25">
      <c r="A5" s="5" t="s">
        <v>6</v>
      </c>
      <c r="B5" s="3"/>
      <c r="C5" s="5" t="s">
        <v>7</v>
      </c>
      <c r="D5" s="282"/>
      <c r="E5" s="282"/>
      <c r="F5" s="3"/>
    </row>
    <row r="6" spans="1:6" x14ac:dyDescent="0.25">
      <c r="A6" s="3"/>
      <c r="B6" s="3"/>
      <c r="C6" s="3"/>
      <c r="D6" s="3"/>
      <c r="E6" s="3"/>
      <c r="F6" s="3"/>
    </row>
    <row r="7" spans="1:6" ht="15.75" thickBot="1" x14ac:dyDescent="0.3">
      <c r="A7" s="3"/>
      <c r="B7" s="3"/>
      <c r="C7" s="3"/>
      <c r="D7" s="3"/>
      <c r="E7" s="3"/>
      <c r="F7" s="3"/>
    </row>
    <row r="8" spans="1:6" ht="15.75" thickBot="1" x14ac:dyDescent="0.3">
      <c r="A8" s="93" t="s">
        <v>8</v>
      </c>
      <c r="B8" s="286" t="s">
        <v>9</v>
      </c>
      <c r="C8" s="287"/>
      <c r="D8" s="8" t="s">
        <v>10</v>
      </c>
      <c r="E8" s="3"/>
      <c r="F8" s="3"/>
    </row>
    <row r="9" spans="1:6" x14ac:dyDescent="0.25">
      <c r="A9" s="11" t="s">
        <v>12</v>
      </c>
      <c r="B9" s="288"/>
      <c r="C9" s="289"/>
      <c r="D9" s="13">
        <v>0</v>
      </c>
      <c r="E9" s="3"/>
      <c r="F9" s="3"/>
    </row>
    <row r="10" spans="1:6" x14ac:dyDescent="0.25">
      <c r="A10" s="11" t="s">
        <v>13</v>
      </c>
      <c r="B10" s="288"/>
      <c r="C10" s="289"/>
      <c r="D10" s="13">
        <v>0</v>
      </c>
      <c r="E10" s="3"/>
      <c r="F10" s="3"/>
    </row>
    <row r="11" spans="1:6" x14ac:dyDescent="0.25">
      <c r="A11" s="11" t="s">
        <v>75</v>
      </c>
      <c r="B11" s="288"/>
      <c r="C11" s="289"/>
      <c r="D11" s="13">
        <v>0</v>
      </c>
      <c r="E11" s="3"/>
      <c r="F11" s="3"/>
    </row>
    <row r="12" spans="1:6" x14ac:dyDescent="0.25">
      <c r="A12" s="11" t="s">
        <v>76</v>
      </c>
      <c r="B12" s="288"/>
      <c r="C12" s="289"/>
      <c r="D12" s="13">
        <v>0</v>
      </c>
      <c r="E12" s="3"/>
      <c r="F12" s="3"/>
    </row>
    <row r="13" spans="1:6" x14ac:dyDescent="0.25">
      <c r="A13" s="11" t="s">
        <v>77</v>
      </c>
      <c r="B13" s="288"/>
      <c r="C13" s="289"/>
      <c r="D13" s="13">
        <v>0</v>
      </c>
      <c r="E13" s="3"/>
      <c r="F13" s="3"/>
    </row>
    <row r="14" spans="1:6" x14ac:dyDescent="0.25">
      <c r="A14" s="3"/>
      <c r="B14" s="290" t="s">
        <v>79</v>
      </c>
      <c r="C14" s="290"/>
      <c r="D14" s="23">
        <f>SUM(D9:D13)</f>
        <v>0</v>
      </c>
      <c r="E14" s="3"/>
      <c r="F14" s="3"/>
    </row>
    <row r="15" spans="1:6" x14ac:dyDescent="0.25">
      <c r="A15" s="11" t="s">
        <v>32</v>
      </c>
      <c r="B15" s="203">
        <f>G40</f>
        <v>0</v>
      </c>
      <c r="C15" s="11" t="s">
        <v>123</v>
      </c>
      <c r="D15" s="11">
        <f>B15*1.5</f>
        <v>0</v>
      </c>
      <c r="E15" s="3"/>
      <c r="F15" s="3"/>
    </row>
    <row r="16" spans="1:6" ht="15.75" thickBot="1" x14ac:dyDescent="0.3">
      <c r="A16" s="15" t="s">
        <v>124</v>
      </c>
      <c r="B16" s="195"/>
      <c r="C16" s="196"/>
      <c r="D16" s="198">
        <f>SUM(D14:D15)</f>
        <v>0</v>
      </c>
      <c r="E16" s="3"/>
      <c r="F16" s="3"/>
    </row>
    <row r="17" spans="1:9" ht="15.75" thickBot="1" x14ac:dyDescent="0.3">
      <c r="A17" s="97"/>
      <c r="B17" s="193"/>
      <c r="C17" s="197" t="s">
        <v>129</v>
      </c>
      <c r="D17" s="8">
        <f>D16/6.5</f>
        <v>0</v>
      </c>
      <c r="E17" s="3"/>
      <c r="F17" s="3"/>
    </row>
    <row r="18" spans="1:9" x14ac:dyDescent="0.25">
      <c r="A18" s="97"/>
      <c r="B18" s="193"/>
      <c r="C18" s="97"/>
      <c r="D18" s="97"/>
      <c r="E18" s="3"/>
      <c r="F18" s="3"/>
    </row>
    <row r="19" spans="1:9" x14ac:dyDescent="0.25">
      <c r="A19" s="3"/>
      <c r="B19" s="3"/>
      <c r="C19" s="3"/>
      <c r="D19" s="3"/>
      <c r="E19" s="3"/>
      <c r="F19" s="3"/>
    </row>
    <row r="20" spans="1:9" x14ac:dyDescent="0.25">
      <c r="A20" s="146" t="s">
        <v>24</v>
      </c>
      <c r="B20" s="115"/>
      <c r="C20" s="115"/>
      <c r="D20" s="115"/>
      <c r="E20" s="115"/>
      <c r="F20" s="115"/>
      <c r="G20" s="100"/>
      <c r="H20" s="115"/>
      <c r="I20" s="115"/>
    </row>
    <row r="21" spans="1:9" x14ac:dyDescent="0.25">
      <c r="A21" s="115"/>
      <c r="B21" s="115"/>
      <c r="C21" s="115"/>
      <c r="D21" s="115"/>
      <c r="E21" s="115"/>
      <c r="F21" s="148"/>
      <c r="G21" s="147"/>
      <c r="H21" s="149" t="s">
        <v>38</v>
      </c>
      <c r="I21" s="73"/>
    </row>
    <row r="22" spans="1:9" x14ac:dyDescent="0.25">
      <c r="A22" s="259" t="s">
        <v>130</v>
      </c>
      <c r="B22" s="260"/>
      <c r="C22" s="261"/>
      <c r="D22" s="356"/>
      <c r="E22" s="356"/>
      <c r="F22" s="189"/>
      <c r="G22" s="230" t="s">
        <v>136</v>
      </c>
      <c r="H22" s="155">
        <f>F22*1.5</f>
        <v>0</v>
      </c>
      <c r="I22" s="162"/>
    </row>
    <row r="23" spans="1:9" x14ac:dyDescent="0.25">
      <c r="A23" s="283" t="s">
        <v>131</v>
      </c>
      <c r="B23" s="284"/>
      <c r="C23" s="285"/>
      <c r="D23" s="356"/>
      <c r="E23" s="356"/>
      <c r="F23" s="189"/>
      <c r="G23" s="230" t="s">
        <v>136</v>
      </c>
      <c r="H23" s="155">
        <f>F23*1.5</f>
        <v>0</v>
      </c>
      <c r="I23" s="162"/>
    </row>
    <row r="24" spans="1:9" x14ac:dyDescent="0.25">
      <c r="A24" s="262" t="s">
        <v>132</v>
      </c>
      <c r="B24" s="263"/>
      <c r="C24" s="264"/>
      <c r="D24" s="356"/>
      <c r="E24" s="356"/>
      <c r="F24" s="189"/>
      <c r="G24" s="230" t="s">
        <v>137</v>
      </c>
      <c r="H24" s="155">
        <f>F24*2.5</f>
        <v>0</v>
      </c>
      <c r="I24" s="162"/>
    </row>
    <row r="25" spans="1:9" x14ac:dyDescent="0.25">
      <c r="A25" s="262" t="s">
        <v>133</v>
      </c>
      <c r="B25" s="263"/>
      <c r="C25" s="264"/>
      <c r="D25" s="356"/>
      <c r="E25" s="356"/>
      <c r="F25" s="189"/>
      <c r="G25" s="230" t="s">
        <v>138</v>
      </c>
      <c r="H25" s="155">
        <f>F25*2</f>
        <v>0</v>
      </c>
      <c r="I25" s="162"/>
    </row>
    <row r="26" spans="1:9" x14ac:dyDescent="0.25">
      <c r="A26" s="262" t="s">
        <v>134</v>
      </c>
      <c r="B26" s="263"/>
      <c r="C26" s="264"/>
      <c r="D26" s="357"/>
      <c r="E26" s="356"/>
      <c r="F26" s="189">
        <f>G49</f>
        <v>0</v>
      </c>
      <c r="G26" s="230" t="s">
        <v>137</v>
      </c>
      <c r="H26" s="155">
        <f>F26*2.5</f>
        <v>0</v>
      </c>
      <c r="I26" s="162"/>
    </row>
    <row r="27" spans="1:9" ht="15.75" thickBot="1" x14ac:dyDescent="0.3">
      <c r="A27" s="115"/>
      <c r="B27" s="166"/>
      <c r="C27" s="166"/>
      <c r="D27" s="232"/>
      <c r="E27" s="154"/>
      <c r="G27" s="154"/>
      <c r="H27" s="235">
        <f>SUM(H22:H26)</f>
        <v>0</v>
      </c>
      <c r="I27" s="154"/>
    </row>
    <row r="28" spans="1:9" ht="15.75" thickBot="1" x14ac:dyDescent="0.3">
      <c r="A28" s="100"/>
      <c r="D28" s="157" t="s">
        <v>135</v>
      </c>
      <c r="E28" s="158"/>
      <c r="F28" s="158"/>
      <c r="G28" s="234"/>
      <c r="H28" s="233">
        <f>H27/10</f>
        <v>0</v>
      </c>
      <c r="I28" s="179"/>
    </row>
    <row r="29" spans="1:9" ht="15.75" thickBot="1" x14ac:dyDescent="0.3">
      <c r="A29" s="100"/>
      <c r="B29" s="156"/>
      <c r="C29" s="156"/>
      <c r="D29" s="156"/>
      <c r="E29" s="154"/>
      <c r="F29" s="154"/>
      <c r="G29" s="161"/>
      <c r="H29" s="162"/>
      <c r="I29" s="162"/>
    </row>
    <row r="30" spans="1:9" ht="15.75" thickBot="1" x14ac:dyDescent="0.3">
      <c r="A30" s="3"/>
      <c r="B30" s="3"/>
      <c r="C30" s="3"/>
      <c r="D30" s="3"/>
      <c r="E30" s="227" t="s">
        <v>102</v>
      </c>
      <c r="F30" s="227"/>
      <c r="G30" s="227"/>
      <c r="H30" s="24">
        <f>D17+H28</f>
        <v>0</v>
      </c>
    </row>
    <row r="31" spans="1:9" ht="15.75" thickBot="1" x14ac:dyDescent="0.3">
      <c r="A31" s="3"/>
      <c r="B31" s="3"/>
      <c r="C31" s="3"/>
      <c r="D31" s="3"/>
      <c r="E31" s="227"/>
      <c r="F31" s="225" t="s">
        <v>35</v>
      </c>
      <c r="G31" s="226"/>
      <c r="H31" s="36">
        <f>H30/2</f>
        <v>0</v>
      </c>
    </row>
    <row r="33" spans="1:11" x14ac:dyDescent="0.25">
      <c r="A33" s="57" t="s">
        <v>121</v>
      </c>
      <c r="B33" s="40"/>
      <c r="C33" s="40"/>
      <c r="D33" s="40"/>
      <c r="E33" s="40" t="s">
        <v>49</v>
      </c>
      <c r="F33" s="40"/>
      <c r="G33" s="268"/>
      <c r="H33" s="268"/>
      <c r="I33" s="269"/>
      <c r="J33" s="269"/>
      <c r="K33" s="269"/>
    </row>
    <row r="34" spans="1:11" x14ac:dyDescent="0.25">
      <c r="A34" s="251" t="s">
        <v>82</v>
      </c>
      <c r="B34" s="271" t="s">
        <v>51</v>
      </c>
      <c r="C34" s="249" t="s">
        <v>52</v>
      </c>
      <c r="D34" s="250"/>
      <c r="E34" s="274">
        <v>0.2</v>
      </c>
      <c r="F34" s="277">
        <v>0</v>
      </c>
      <c r="G34" s="280">
        <f>F34*0.2</f>
        <v>0</v>
      </c>
      <c r="H34" s="106"/>
    </row>
    <row r="35" spans="1:11" x14ac:dyDescent="0.25">
      <c r="A35" s="270"/>
      <c r="B35" s="272"/>
      <c r="C35" s="249" t="s">
        <v>54</v>
      </c>
      <c r="D35" s="250"/>
      <c r="E35" s="275"/>
      <c r="F35" s="278"/>
      <c r="G35" s="280"/>
      <c r="H35" s="107"/>
    </row>
    <row r="36" spans="1:11" x14ac:dyDescent="0.25">
      <c r="A36" s="252"/>
      <c r="B36" s="273"/>
      <c r="C36" s="249" t="s">
        <v>55</v>
      </c>
      <c r="D36" s="250"/>
      <c r="E36" s="276"/>
      <c r="F36" s="279"/>
      <c r="G36" s="280"/>
      <c r="H36" s="107"/>
    </row>
    <row r="37" spans="1:11" x14ac:dyDescent="0.25">
      <c r="A37" s="251" t="s">
        <v>83</v>
      </c>
      <c r="B37" s="253" t="s">
        <v>84</v>
      </c>
      <c r="C37" s="254"/>
      <c r="D37" s="255"/>
      <c r="E37" s="101">
        <v>0.4</v>
      </c>
      <c r="F37" s="192">
        <v>0</v>
      </c>
      <c r="G37" s="127">
        <f>F37*0.4</f>
        <v>0</v>
      </c>
      <c r="H37" s="107"/>
    </row>
    <row r="38" spans="1:11" x14ac:dyDescent="0.25">
      <c r="A38" s="252"/>
      <c r="B38" s="256" t="s">
        <v>62</v>
      </c>
      <c r="C38" s="257"/>
      <c r="D38" s="258"/>
      <c r="E38" s="101">
        <v>0.4</v>
      </c>
      <c r="F38" s="192">
        <v>0</v>
      </c>
      <c r="G38" s="127">
        <f>F38*0.4</f>
        <v>0</v>
      </c>
      <c r="H38" s="107"/>
    </row>
    <row r="39" spans="1:11" ht="15.75" thickBot="1" x14ac:dyDescent="0.3">
      <c r="A39" s="102" t="s">
        <v>44</v>
      </c>
      <c r="B39" s="265" t="s">
        <v>85</v>
      </c>
      <c r="C39" s="266"/>
      <c r="D39" s="266"/>
      <c r="E39" s="266"/>
      <c r="F39" s="266"/>
      <c r="G39" s="267"/>
      <c r="H39" s="267"/>
      <c r="I39" s="267"/>
      <c r="J39" s="126"/>
      <c r="K39" s="109"/>
    </row>
    <row r="40" spans="1:11" x14ac:dyDescent="0.25">
      <c r="A40" s="100"/>
      <c r="B40" s="100"/>
      <c r="C40" s="100"/>
      <c r="D40" s="100"/>
      <c r="E40" s="104"/>
      <c r="F40" s="105" t="s">
        <v>86</v>
      </c>
      <c r="G40" s="111">
        <f>SUM(K34:K39)</f>
        <v>0</v>
      </c>
      <c r="H40" s="103"/>
      <c r="I40" s="108"/>
      <c r="J40" s="108"/>
      <c r="K40" s="108"/>
    </row>
    <row r="42" spans="1:11" ht="15" customHeight="1" x14ac:dyDescent="0.25">
      <c r="A42" s="57" t="s">
        <v>122</v>
      </c>
      <c r="B42" s="40"/>
      <c r="C42" s="40"/>
      <c r="D42" s="40"/>
      <c r="E42" s="40" t="s">
        <v>49</v>
      </c>
      <c r="F42" s="40"/>
      <c r="G42" s="268"/>
      <c r="H42" s="268"/>
      <c r="I42" s="269"/>
      <c r="J42" s="269"/>
      <c r="K42" s="269"/>
    </row>
    <row r="43" spans="1:11" x14ac:dyDescent="0.25">
      <c r="A43" s="251" t="s">
        <v>82</v>
      </c>
      <c r="B43" s="271" t="s">
        <v>51</v>
      </c>
      <c r="C43" s="249" t="s">
        <v>52</v>
      </c>
      <c r="D43" s="250"/>
      <c r="E43" s="274">
        <v>0.2</v>
      </c>
      <c r="F43" s="277">
        <v>0</v>
      </c>
      <c r="G43" s="280">
        <f>F43*0.2</f>
        <v>0</v>
      </c>
      <c r="H43" s="106"/>
    </row>
    <row r="44" spans="1:11" x14ac:dyDescent="0.25">
      <c r="A44" s="270"/>
      <c r="B44" s="272"/>
      <c r="C44" s="249" t="s">
        <v>54</v>
      </c>
      <c r="D44" s="250"/>
      <c r="E44" s="275"/>
      <c r="F44" s="278"/>
      <c r="G44" s="280"/>
      <c r="H44" s="107"/>
    </row>
    <row r="45" spans="1:11" ht="15" customHeight="1" x14ac:dyDescent="0.25">
      <c r="A45" s="252"/>
      <c r="B45" s="273"/>
      <c r="C45" s="249" t="s">
        <v>55</v>
      </c>
      <c r="D45" s="250"/>
      <c r="E45" s="276"/>
      <c r="F45" s="279"/>
      <c r="G45" s="280"/>
      <c r="H45" s="107"/>
    </row>
    <row r="46" spans="1:11" ht="15" customHeight="1" x14ac:dyDescent="0.25">
      <c r="A46" s="251" t="s">
        <v>83</v>
      </c>
      <c r="B46" s="253" t="s">
        <v>84</v>
      </c>
      <c r="C46" s="254"/>
      <c r="D46" s="255"/>
      <c r="E46" s="101">
        <v>0.4</v>
      </c>
      <c r="F46" s="192">
        <v>0</v>
      </c>
      <c r="G46" s="127">
        <f>F46*0.4</f>
        <v>0</v>
      </c>
      <c r="H46" s="107"/>
    </row>
    <row r="47" spans="1:11" x14ac:dyDescent="0.25">
      <c r="A47" s="252"/>
      <c r="B47" s="256" t="s">
        <v>62</v>
      </c>
      <c r="C47" s="257"/>
      <c r="D47" s="258"/>
      <c r="E47" s="101">
        <v>0.4</v>
      </c>
      <c r="F47" s="192">
        <v>0</v>
      </c>
      <c r="G47" s="127">
        <f>F47*0.4</f>
        <v>0</v>
      </c>
      <c r="H47" s="107"/>
    </row>
    <row r="48" spans="1:11" ht="15.75" thickBot="1" x14ac:dyDescent="0.3">
      <c r="A48" s="102" t="s">
        <v>44</v>
      </c>
      <c r="B48" s="265" t="s">
        <v>85</v>
      </c>
      <c r="C48" s="266"/>
      <c r="D48" s="266"/>
      <c r="E48" s="266"/>
      <c r="F48" s="266"/>
      <c r="G48" s="267"/>
      <c r="H48" s="267"/>
      <c r="I48" s="267"/>
      <c r="J48" s="126"/>
      <c r="K48" s="109"/>
    </row>
    <row r="49" spans="1:11" x14ac:dyDescent="0.25">
      <c r="A49" s="100"/>
      <c r="B49" s="100"/>
      <c r="C49" s="100"/>
      <c r="D49" s="100"/>
      <c r="E49" s="104"/>
      <c r="F49" s="105" t="s">
        <v>86</v>
      </c>
      <c r="G49" s="111">
        <f>SUM(K43:K48)</f>
        <v>0</v>
      </c>
      <c r="H49" s="103"/>
      <c r="I49" s="108"/>
      <c r="J49" s="108"/>
      <c r="K49" s="108"/>
    </row>
    <row r="52" spans="1:11" x14ac:dyDescent="0.25">
      <c r="A52" s="89"/>
      <c r="B52" s="39"/>
      <c r="C52" s="39"/>
      <c r="D52" s="39"/>
      <c r="E52" s="39"/>
      <c r="F52" s="39"/>
      <c r="G52" s="268"/>
      <c r="H52" s="268"/>
      <c r="I52" s="269"/>
      <c r="J52" s="269"/>
      <c r="K52" s="269"/>
    </row>
    <row r="53" spans="1:11" x14ac:dyDescent="0.25">
      <c r="A53" s="364"/>
      <c r="B53" s="367"/>
      <c r="C53" s="367"/>
      <c r="D53" s="367"/>
      <c r="E53" s="368"/>
      <c r="F53" s="369"/>
      <c r="G53" s="370"/>
      <c r="H53" s="106"/>
      <c r="I53" s="108"/>
      <c r="J53" s="108"/>
      <c r="K53" s="108"/>
    </row>
    <row r="54" spans="1:11" x14ac:dyDescent="0.25">
      <c r="A54" s="364"/>
      <c r="B54" s="367"/>
      <c r="C54" s="367"/>
      <c r="D54" s="367"/>
      <c r="E54" s="368"/>
      <c r="F54" s="369"/>
      <c r="G54" s="370"/>
      <c r="H54" s="107"/>
      <c r="I54" s="108"/>
      <c r="J54" s="108"/>
      <c r="K54" s="108"/>
    </row>
    <row r="55" spans="1:11" x14ac:dyDescent="0.25">
      <c r="A55" s="364"/>
      <c r="B55" s="367"/>
      <c r="C55" s="367"/>
      <c r="D55" s="367"/>
      <c r="E55" s="368"/>
      <c r="F55" s="369"/>
      <c r="G55" s="370"/>
      <c r="H55" s="107"/>
      <c r="I55" s="108"/>
      <c r="J55" s="108"/>
      <c r="K55" s="108"/>
    </row>
    <row r="56" spans="1:11" x14ac:dyDescent="0.25">
      <c r="A56" s="364"/>
      <c r="B56" s="365"/>
      <c r="C56" s="365"/>
      <c r="D56" s="365"/>
      <c r="E56" s="112"/>
      <c r="F56" s="110"/>
      <c r="G56" s="113"/>
      <c r="H56" s="107"/>
      <c r="I56" s="108"/>
      <c r="J56" s="108"/>
      <c r="K56" s="108"/>
    </row>
    <row r="57" spans="1:11" x14ac:dyDescent="0.25">
      <c r="A57" s="364"/>
      <c r="B57" s="366"/>
      <c r="C57" s="366"/>
      <c r="D57" s="366"/>
      <c r="E57" s="112"/>
      <c r="F57" s="110"/>
      <c r="G57" s="113"/>
      <c r="H57" s="107"/>
      <c r="I57" s="108"/>
      <c r="J57" s="108"/>
      <c r="K57" s="108"/>
    </row>
    <row r="58" spans="1:11" x14ac:dyDescent="0.25">
      <c r="A58" s="114"/>
      <c r="B58" s="267"/>
      <c r="C58" s="267"/>
      <c r="D58" s="267"/>
      <c r="E58" s="267"/>
      <c r="F58" s="267"/>
      <c r="G58" s="267"/>
      <c r="H58" s="267"/>
      <c r="I58" s="267"/>
      <c r="J58" s="110"/>
      <c r="K58" s="113"/>
    </row>
    <row r="59" spans="1:11" x14ac:dyDescent="0.25">
      <c r="A59" s="115"/>
      <c r="B59" s="115"/>
      <c r="C59" s="115"/>
      <c r="D59" s="115"/>
      <c r="E59" s="116"/>
      <c r="F59" s="117"/>
      <c r="G59" s="118"/>
      <c r="H59" s="103"/>
      <c r="I59" s="108"/>
      <c r="J59" s="108"/>
      <c r="K59" s="108"/>
    </row>
  </sheetData>
  <mergeCells count="63">
    <mergeCell ref="A22:C22"/>
    <mergeCell ref="D22:E22"/>
    <mergeCell ref="A23:C23"/>
    <mergeCell ref="B10:C10"/>
    <mergeCell ref="B11:C11"/>
    <mergeCell ref="B12:C12"/>
    <mergeCell ref="B13:C13"/>
    <mergeCell ref="B14:C14"/>
    <mergeCell ref="B9:C9"/>
    <mergeCell ref="D2:E2"/>
    <mergeCell ref="D3:E3"/>
    <mergeCell ref="D4:E4"/>
    <mergeCell ref="D5:E5"/>
    <mergeCell ref="B8:C8"/>
    <mergeCell ref="G42:H42"/>
    <mergeCell ref="I42:K42"/>
    <mergeCell ref="A43:A45"/>
    <mergeCell ref="B43:B45"/>
    <mergeCell ref="C43:D43"/>
    <mergeCell ref="E43:E45"/>
    <mergeCell ref="F43:F45"/>
    <mergeCell ref="G43:G45"/>
    <mergeCell ref="C44:D44"/>
    <mergeCell ref="C45:D45"/>
    <mergeCell ref="A46:A47"/>
    <mergeCell ref="B46:D46"/>
    <mergeCell ref="B47:D47"/>
    <mergeCell ref="B48:I48"/>
    <mergeCell ref="G52:H52"/>
    <mergeCell ref="I52:K52"/>
    <mergeCell ref="A56:A57"/>
    <mergeCell ref="B56:D56"/>
    <mergeCell ref="B57:D57"/>
    <mergeCell ref="B58:I58"/>
    <mergeCell ref="A53:A55"/>
    <mergeCell ref="B53:B55"/>
    <mergeCell ref="C53:D53"/>
    <mergeCell ref="E53:E55"/>
    <mergeCell ref="F53:F55"/>
    <mergeCell ref="G53:G55"/>
    <mergeCell ref="C54:D54"/>
    <mergeCell ref="C55:D55"/>
    <mergeCell ref="A37:A38"/>
    <mergeCell ref="B37:D37"/>
    <mergeCell ref="B38:D38"/>
    <mergeCell ref="B39:I39"/>
    <mergeCell ref="G33:H33"/>
    <mergeCell ref="I33:K33"/>
    <mergeCell ref="A34:A36"/>
    <mergeCell ref="B34:B36"/>
    <mergeCell ref="C34:D34"/>
    <mergeCell ref="E34:E36"/>
    <mergeCell ref="F34:F36"/>
    <mergeCell ref="G34:G36"/>
    <mergeCell ref="C35:D35"/>
    <mergeCell ref="C36:D36"/>
    <mergeCell ref="A26:C26"/>
    <mergeCell ref="D26:E26"/>
    <mergeCell ref="D23:E23"/>
    <mergeCell ref="A24:C24"/>
    <mergeCell ref="D24:E24"/>
    <mergeCell ref="A25:C25"/>
    <mergeCell ref="D25:E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9"/>
  <sheetViews>
    <sheetView topLeftCell="A4" workbookViewId="0">
      <selection activeCell="L38" sqref="L38"/>
    </sheetView>
  </sheetViews>
  <sheetFormatPr baseColWidth="10" defaultRowHeight="15" x14ac:dyDescent="0.25"/>
  <sheetData>
    <row r="1" spans="1:8" ht="20.25" x14ac:dyDescent="0.3">
      <c r="A1" s="1" t="s">
        <v>127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3"/>
      <c r="C2" s="3"/>
      <c r="D2" s="281" t="s">
        <v>88</v>
      </c>
      <c r="E2" s="281"/>
      <c r="F2" s="281"/>
      <c r="G2" s="125" t="s">
        <v>73</v>
      </c>
      <c r="H2" s="3"/>
    </row>
    <row r="3" spans="1:8" x14ac:dyDescent="0.25">
      <c r="A3" s="5" t="s">
        <v>2</v>
      </c>
      <c r="B3" s="3"/>
      <c r="C3" s="5" t="s">
        <v>89</v>
      </c>
      <c r="D3" s="329"/>
      <c r="E3" s="329"/>
      <c r="F3" s="329"/>
      <c r="G3" s="120"/>
      <c r="H3" s="3"/>
    </row>
    <row r="4" spans="1:8" x14ac:dyDescent="0.25">
      <c r="A4" s="5" t="s">
        <v>4</v>
      </c>
      <c r="B4" s="3"/>
      <c r="C4" s="5" t="s">
        <v>5</v>
      </c>
      <c r="D4" s="329"/>
      <c r="E4" s="329"/>
      <c r="F4" s="329"/>
      <c r="G4" s="120"/>
      <c r="H4" s="3"/>
    </row>
    <row r="5" spans="1:8" x14ac:dyDescent="0.25">
      <c r="A5" s="5" t="s">
        <v>90</v>
      </c>
      <c r="B5" s="3"/>
      <c r="C5" s="5" t="s">
        <v>7</v>
      </c>
      <c r="D5" s="329"/>
      <c r="E5" s="329"/>
      <c r="F5" s="329"/>
      <c r="G5" s="120"/>
      <c r="H5" s="3"/>
    </row>
    <row r="6" spans="1:8" x14ac:dyDescent="0.25">
      <c r="A6" s="5" t="s">
        <v>91</v>
      </c>
      <c r="B6" s="340"/>
      <c r="C6" s="340"/>
      <c r="D6" s="129" t="s">
        <v>92</v>
      </c>
      <c r="E6" s="341"/>
      <c r="F6" s="341"/>
      <c r="G6" s="124" t="s">
        <v>93</v>
      </c>
      <c r="H6" s="120"/>
    </row>
    <row r="7" spans="1:8" x14ac:dyDescent="0.25">
      <c r="A7" s="124" t="s">
        <v>94</v>
      </c>
      <c r="B7" s="340"/>
      <c r="C7" s="340"/>
      <c r="D7" s="129" t="s">
        <v>95</v>
      </c>
      <c r="E7" s="341"/>
      <c r="F7" s="341"/>
      <c r="G7" s="129"/>
      <c r="H7" s="130"/>
    </row>
    <row r="8" spans="1:8" ht="15.75" thickBot="1" x14ac:dyDescent="0.3">
      <c r="A8" s="3"/>
      <c r="B8" s="3"/>
      <c r="C8" s="3"/>
      <c r="D8" s="3"/>
      <c r="E8" s="3"/>
      <c r="F8" s="3"/>
      <c r="G8" s="3"/>
      <c r="H8" s="3"/>
    </row>
    <row r="9" spans="1:8" ht="15.75" thickBot="1" x14ac:dyDescent="0.3">
      <c r="A9" s="342" t="s">
        <v>8</v>
      </c>
      <c r="B9" s="342"/>
      <c r="C9" s="131">
        <v>1</v>
      </c>
      <c r="D9" s="131">
        <v>2</v>
      </c>
      <c r="E9" s="131">
        <v>3</v>
      </c>
      <c r="F9" s="131">
        <v>4</v>
      </c>
      <c r="G9" s="131">
        <v>5</v>
      </c>
      <c r="H9" s="25" t="s">
        <v>10</v>
      </c>
    </row>
    <row r="10" spans="1:8" x14ac:dyDescent="0.25">
      <c r="A10" s="343" t="s">
        <v>12</v>
      </c>
      <c r="B10" s="343"/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32">
        <f t="shared" ref="H10:H14" si="0">SUM(C10:G10)</f>
        <v>0</v>
      </c>
    </row>
    <row r="11" spans="1:8" x14ac:dyDescent="0.25">
      <c r="A11" s="343" t="s">
        <v>13</v>
      </c>
      <c r="B11" s="343"/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32">
        <f t="shared" si="0"/>
        <v>0</v>
      </c>
    </row>
    <row r="12" spans="1:8" x14ac:dyDescent="0.25">
      <c r="A12" s="343" t="s">
        <v>68</v>
      </c>
      <c r="B12" s="343"/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32">
        <f t="shared" si="0"/>
        <v>0</v>
      </c>
    </row>
    <row r="13" spans="1:8" x14ac:dyDescent="0.25">
      <c r="A13" s="343" t="s">
        <v>76</v>
      </c>
      <c r="B13" s="343"/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29">
        <f t="shared" si="0"/>
        <v>0</v>
      </c>
    </row>
    <row r="14" spans="1:8" x14ac:dyDescent="0.25">
      <c r="A14" s="343" t="s">
        <v>77</v>
      </c>
      <c r="B14" s="343"/>
      <c r="C14" s="182">
        <v>0</v>
      </c>
      <c r="D14" s="182">
        <v>0</v>
      </c>
      <c r="E14" s="182">
        <v>0</v>
      </c>
      <c r="F14" s="182">
        <v>0</v>
      </c>
      <c r="G14" s="182">
        <v>0</v>
      </c>
      <c r="H14" s="32">
        <f t="shared" si="0"/>
        <v>0</v>
      </c>
    </row>
    <row r="15" spans="1:8" x14ac:dyDescent="0.25">
      <c r="A15" s="3"/>
      <c r="B15" s="3"/>
      <c r="C15" s="136"/>
      <c r="D15" s="3"/>
      <c r="E15" s="3"/>
      <c r="F15" s="137" t="s">
        <v>19</v>
      </c>
      <c r="G15" s="137"/>
      <c r="H15" s="138">
        <f>SUM(H10:H14)</f>
        <v>0</v>
      </c>
    </row>
    <row r="16" spans="1:8" x14ac:dyDescent="0.25">
      <c r="A16" s="97"/>
      <c r="B16" s="97"/>
      <c r="C16" s="97"/>
      <c r="D16" s="97"/>
      <c r="E16" s="3"/>
      <c r="F16" s="128" t="s">
        <v>105</v>
      </c>
      <c r="G16" s="128"/>
      <c r="H16" s="21">
        <f>H15/5</f>
        <v>0</v>
      </c>
    </row>
    <row r="17" spans="1:11" ht="15.75" thickBot="1" x14ac:dyDescent="0.3">
      <c r="A17" s="139"/>
      <c r="B17" s="346"/>
      <c r="C17" s="347"/>
      <c r="D17" s="139"/>
      <c r="E17" s="3" t="s">
        <v>32</v>
      </c>
      <c r="F17" s="191">
        <f>G39</f>
        <v>0</v>
      </c>
      <c r="G17" s="120"/>
      <c r="H17" s="140">
        <f>F17</f>
        <v>0</v>
      </c>
    </row>
    <row r="18" spans="1:11" ht="15.75" thickBot="1" x14ac:dyDescent="0.3">
      <c r="A18" s="139"/>
      <c r="B18" s="347"/>
      <c r="C18" s="347"/>
      <c r="D18" s="139"/>
      <c r="E18" s="3"/>
      <c r="F18" s="124" t="s">
        <v>99</v>
      </c>
      <c r="G18" s="124"/>
      <c r="H18" s="141">
        <f>H16+H17</f>
        <v>0</v>
      </c>
    </row>
    <row r="19" spans="1:11" ht="15.75" thickBot="1" x14ac:dyDescent="0.3">
      <c r="A19" s="139"/>
      <c r="B19" s="139"/>
      <c r="C19" s="139"/>
      <c r="D19" s="139"/>
      <c r="E19" s="3"/>
      <c r="F19" s="124" t="s">
        <v>128</v>
      </c>
      <c r="G19" s="124"/>
      <c r="H19" s="24">
        <f>H18/6</f>
        <v>0</v>
      </c>
    </row>
    <row r="20" spans="1:11" x14ac:dyDescent="0.25">
      <c r="A20" s="139"/>
      <c r="B20" s="139"/>
      <c r="C20" s="139"/>
      <c r="D20" s="139"/>
      <c r="E20" s="3"/>
      <c r="F20" s="227"/>
      <c r="G20" s="227"/>
      <c r="H20" s="236"/>
    </row>
    <row r="21" spans="1:11" x14ac:dyDescent="0.25">
      <c r="A21" s="146" t="s">
        <v>24</v>
      </c>
      <c r="B21" s="115"/>
      <c r="C21" s="115"/>
      <c r="D21" s="115"/>
      <c r="E21" s="115"/>
      <c r="F21" s="115"/>
      <c r="G21" s="100"/>
      <c r="H21" s="115"/>
      <c r="I21" s="115"/>
    </row>
    <row r="22" spans="1:11" x14ac:dyDescent="0.25">
      <c r="A22" s="115"/>
      <c r="B22" s="115"/>
      <c r="C22" s="115"/>
      <c r="D22" s="115"/>
      <c r="E22" s="115"/>
      <c r="F22" s="148" t="s">
        <v>115</v>
      </c>
      <c r="G22" s="147"/>
      <c r="H22" s="149" t="s">
        <v>38</v>
      </c>
      <c r="I22" s="73"/>
    </row>
    <row r="23" spans="1:11" x14ac:dyDescent="0.25">
      <c r="A23" s="259" t="s">
        <v>130</v>
      </c>
      <c r="B23" s="260"/>
      <c r="C23" s="261"/>
      <c r="D23" s="356"/>
      <c r="E23" s="356"/>
      <c r="F23" s="189"/>
      <c r="G23" s="230" t="s">
        <v>136</v>
      </c>
      <c r="H23" s="155">
        <f>F23*1.5</f>
        <v>0</v>
      </c>
      <c r="I23" s="162"/>
    </row>
    <row r="24" spans="1:11" x14ac:dyDescent="0.25">
      <c r="A24" s="283" t="s">
        <v>131</v>
      </c>
      <c r="B24" s="284"/>
      <c r="C24" s="285"/>
      <c r="D24" s="356"/>
      <c r="E24" s="356"/>
      <c r="F24" s="189"/>
      <c r="G24" s="230" t="s">
        <v>136</v>
      </c>
      <c r="H24" s="155">
        <f>F24*1.5</f>
        <v>0</v>
      </c>
      <c r="I24" s="162"/>
    </row>
    <row r="25" spans="1:11" x14ac:dyDescent="0.25">
      <c r="A25" s="262" t="s">
        <v>133</v>
      </c>
      <c r="B25" s="263"/>
      <c r="C25" s="264"/>
      <c r="D25" s="356"/>
      <c r="E25" s="356"/>
      <c r="F25" s="189"/>
      <c r="G25" s="230" t="s">
        <v>139</v>
      </c>
      <c r="H25" s="155">
        <f>F25*2</f>
        <v>0</v>
      </c>
      <c r="I25" s="162"/>
    </row>
    <row r="26" spans="1:11" ht="15.75" thickBot="1" x14ac:dyDescent="0.3">
      <c r="A26" s="115"/>
      <c r="B26" s="166"/>
      <c r="C26" s="166"/>
      <c r="D26" s="232"/>
      <c r="E26" s="154"/>
      <c r="G26" s="154"/>
      <c r="H26" s="235">
        <f>SUM(H23:H25)</f>
        <v>0</v>
      </c>
      <c r="I26" s="154"/>
    </row>
    <row r="27" spans="1:11" ht="15.75" thickBot="1" x14ac:dyDescent="0.3">
      <c r="A27" s="100"/>
      <c r="D27" s="157" t="s">
        <v>135</v>
      </c>
      <c r="E27" s="158"/>
      <c r="F27" s="158"/>
      <c r="G27" s="234"/>
      <c r="H27" s="233">
        <f>H26/5</f>
        <v>0</v>
      </c>
      <c r="I27" s="179"/>
    </row>
    <row r="28" spans="1:11" ht="15.75" thickBot="1" x14ac:dyDescent="0.3">
      <c r="A28" s="100"/>
      <c r="B28" s="156"/>
      <c r="C28" s="156"/>
      <c r="D28" s="156"/>
      <c r="E28" s="154"/>
      <c r="F28" s="154"/>
      <c r="G28" s="161"/>
      <c r="H28" s="162"/>
      <c r="I28" s="162"/>
    </row>
    <row r="29" spans="1:11" ht="15.75" thickBot="1" x14ac:dyDescent="0.3">
      <c r="A29" s="3"/>
      <c r="B29" s="3"/>
      <c r="C29" s="3"/>
      <c r="D29" s="3"/>
      <c r="E29" s="227" t="s">
        <v>102</v>
      </c>
      <c r="F29" s="227"/>
      <c r="G29" s="227"/>
      <c r="H29" s="24">
        <f>H19+H27</f>
        <v>0</v>
      </c>
    </row>
    <row r="30" spans="1:11" ht="15.75" thickBot="1" x14ac:dyDescent="0.3">
      <c r="A30" s="3"/>
      <c r="B30" s="3"/>
      <c r="C30" s="3"/>
      <c r="D30" s="3"/>
      <c r="E30" s="227"/>
      <c r="F30" s="225" t="s">
        <v>35</v>
      </c>
      <c r="G30" s="226"/>
      <c r="H30" s="36">
        <f>H29/2</f>
        <v>0</v>
      </c>
    </row>
    <row r="32" spans="1:11" x14ac:dyDescent="0.25">
      <c r="A32" s="57" t="s">
        <v>121</v>
      </c>
      <c r="B32" s="40"/>
      <c r="C32" s="40"/>
      <c r="D32" s="40"/>
      <c r="E32" s="40" t="s">
        <v>49</v>
      </c>
      <c r="F32" s="40"/>
      <c r="G32" s="268"/>
      <c r="H32" s="268"/>
      <c r="I32" s="269"/>
      <c r="J32" s="269"/>
      <c r="K32" s="269"/>
    </row>
    <row r="33" spans="1:12" ht="15" customHeight="1" x14ac:dyDescent="0.25">
      <c r="A33" s="251" t="s">
        <v>82</v>
      </c>
      <c r="B33" s="271" t="s">
        <v>51</v>
      </c>
      <c r="C33" s="249" t="s">
        <v>52</v>
      </c>
      <c r="D33" s="250"/>
      <c r="E33" s="274">
        <v>0.2</v>
      </c>
      <c r="F33" s="277">
        <v>0</v>
      </c>
      <c r="G33" s="358">
        <f>F33*0.2</f>
        <v>0</v>
      </c>
      <c r="H33" s="106"/>
    </row>
    <row r="34" spans="1:12" x14ac:dyDescent="0.25">
      <c r="A34" s="270"/>
      <c r="B34" s="272"/>
      <c r="C34" s="249" t="s">
        <v>54</v>
      </c>
      <c r="D34" s="250"/>
      <c r="E34" s="275"/>
      <c r="F34" s="278"/>
      <c r="G34" s="359"/>
      <c r="H34" s="107"/>
    </row>
    <row r="35" spans="1:12" ht="15" customHeight="1" x14ac:dyDescent="0.25">
      <c r="A35" s="252"/>
      <c r="B35" s="273"/>
      <c r="C35" s="249" t="s">
        <v>55</v>
      </c>
      <c r="D35" s="250"/>
      <c r="E35" s="276"/>
      <c r="F35" s="279"/>
      <c r="G35" s="360"/>
      <c r="H35" s="107"/>
    </row>
    <row r="36" spans="1:12" x14ac:dyDescent="0.25">
      <c r="A36" s="251" t="s">
        <v>83</v>
      </c>
      <c r="B36" s="253" t="s">
        <v>84</v>
      </c>
      <c r="C36" s="254"/>
      <c r="D36" s="255"/>
      <c r="E36" s="101">
        <v>0.4</v>
      </c>
      <c r="F36" s="192">
        <v>0</v>
      </c>
      <c r="G36" s="127">
        <f>F36*0.4</f>
        <v>0</v>
      </c>
      <c r="H36" s="107"/>
    </row>
    <row r="37" spans="1:12" x14ac:dyDescent="0.25">
      <c r="A37" s="252"/>
      <c r="B37" s="256" t="s">
        <v>62</v>
      </c>
      <c r="C37" s="257"/>
      <c r="D37" s="258"/>
      <c r="E37" s="101">
        <v>0.4</v>
      </c>
      <c r="F37" s="192">
        <v>0</v>
      </c>
      <c r="G37" s="127">
        <f>F37*0.4</f>
        <v>0</v>
      </c>
      <c r="H37" s="107"/>
    </row>
    <row r="38" spans="1:12" ht="15.75" thickBot="1" x14ac:dyDescent="0.3">
      <c r="A38" s="102" t="s">
        <v>44</v>
      </c>
      <c r="B38" s="265" t="s">
        <v>85</v>
      </c>
      <c r="C38" s="266"/>
      <c r="D38" s="266"/>
      <c r="E38" s="266"/>
      <c r="F38" s="266"/>
      <c r="G38" s="267"/>
      <c r="H38" s="267"/>
      <c r="I38" s="267"/>
      <c r="J38" s="126"/>
      <c r="K38" s="248"/>
      <c r="L38" s="108"/>
    </row>
    <row r="39" spans="1:12" x14ac:dyDescent="0.25">
      <c r="A39" s="100"/>
      <c r="B39" s="100"/>
      <c r="C39" s="100"/>
      <c r="D39" s="100"/>
      <c r="E39" s="104"/>
      <c r="F39" s="105" t="s">
        <v>86</v>
      </c>
      <c r="G39" s="111">
        <f>SUM(G33:G37)</f>
        <v>0</v>
      </c>
      <c r="H39" s="103"/>
      <c r="I39" s="108"/>
      <c r="J39" s="108"/>
      <c r="K39" s="108"/>
    </row>
  </sheetData>
  <mergeCells count="35">
    <mergeCell ref="A12:B12"/>
    <mergeCell ref="D2:F2"/>
    <mergeCell ref="D3:F3"/>
    <mergeCell ref="D4:F4"/>
    <mergeCell ref="D5:F5"/>
    <mergeCell ref="B6:C6"/>
    <mergeCell ref="E6:F6"/>
    <mergeCell ref="B7:C7"/>
    <mergeCell ref="E7:F7"/>
    <mergeCell ref="A9:B9"/>
    <mergeCell ref="A10:B10"/>
    <mergeCell ref="A11:B11"/>
    <mergeCell ref="G32:H32"/>
    <mergeCell ref="I32:K32"/>
    <mergeCell ref="A13:B13"/>
    <mergeCell ref="A14:B14"/>
    <mergeCell ref="B17:C18"/>
    <mergeCell ref="A23:C23"/>
    <mergeCell ref="A24:C24"/>
    <mergeCell ref="D25:E25"/>
    <mergeCell ref="A25:C25"/>
    <mergeCell ref="D23:E23"/>
    <mergeCell ref="D24:E24"/>
    <mergeCell ref="B38:I38"/>
    <mergeCell ref="A33:A35"/>
    <mergeCell ref="B33:B35"/>
    <mergeCell ref="C33:D33"/>
    <mergeCell ref="E33:E35"/>
    <mergeCell ref="F33:F35"/>
    <mergeCell ref="G33:G35"/>
    <mergeCell ref="C34:D34"/>
    <mergeCell ref="C35:D35"/>
    <mergeCell ref="A36:A37"/>
    <mergeCell ref="B36:D36"/>
    <mergeCell ref="B37:D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6"/>
  <sheetViews>
    <sheetView tabSelected="1" workbookViewId="0">
      <selection activeCell="E32" sqref="E32"/>
    </sheetView>
  </sheetViews>
  <sheetFormatPr baseColWidth="10" defaultRowHeight="15" x14ac:dyDescent="0.25"/>
  <sheetData>
    <row r="1" spans="1:9" ht="20.25" x14ac:dyDescent="0.3">
      <c r="A1" s="1" t="s">
        <v>156</v>
      </c>
      <c r="B1" s="2"/>
      <c r="C1" s="2"/>
      <c r="D1" s="2"/>
      <c r="E1" s="2"/>
      <c r="F1" s="2"/>
    </row>
    <row r="2" spans="1:9" x14ac:dyDescent="0.25">
      <c r="A2" s="3"/>
      <c r="B2" s="3"/>
      <c r="C2" s="3"/>
      <c r="D2" s="281" t="s">
        <v>0</v>
      </c>
      <c r="E2" s="281"/>
      <c r="F2" s="5" t="s">
        <v>73</v>
      </c>
    </row>
    <row r="3" spans="1:9" x14ac:dyDescent="0.25">
      <c r="A3" s="5" t="s">
        <v>2</v>
      </c>
      <c r="B3" s="3"/>
      <c r="C3" s="5" t="s">
        <v>74</v>
      </c>
      <c r="D3" s="282"/>
      <c r="E3" s="282"/>
      <c r="F3" s="3"/>
    </row>
    <row r="4" spans="1:9" x14ac:dyDescent="0.25">
      <c r="A4" s="5" t="s">
        <v>4</v>
      </c>
      <c r="B4" s="3"/>
      <c r="C4" s="5" t="s">
        <v>5</v>
      </c>
      <c r="D4" s="282"/>
      <c r="E4" s="282"/>
      <c r="F4" s="3"/>
    </row>
    <row r="5" spans="1:9" x14ac:dyDescent="0.25">
      <c r="A5" s="5" t="s">
        <v>6</v>
      </c>
      <c r="B5" s="3"/>
      <c r="C5" s="5" t="s">
        <v>7</v>
      </c>
      <c r="D5" s="282"/>
      <c r="E5" s="282"/>
      <c r="F5" s="3"/>
    </row>
    <row r="7" spans="1:9" x14ac:dyDescent="0.25">
      <c r="A7" s="146" t="s">
        <v>24</v>
      </c>
      <c r="B7" s="115"/>
      <c r="C7" s="115"/>
      <c r="D7" s="115"/>
      <c r="E7" s="115"/>
      <c r="F7" s="115"/>
      <c r="G7" s="100"/>
      <c r="H7" s="115"/>
      <c r="I7" s="115"/>
    </row>
    <row r="8" spans="1:9" x14ac:dyDescent="0.25">
      <c r="A8" s="115"/>
      <c r="B8" s="115"/>
      <c r="C8" s="115"/>
      <c r="D8" s="115"/>
      <c r="E8" s="115"/>
      <c r="F8" s="148"/>
      <c r="G8" s="147"/>
      <c r="H8" s="149" t="s">
        <v>38</v>
      </c>
      <c r="I8" s="73"/>
    </row>
    <row r="9" spans="1:9" x14ac:dyDescent="0.25">
      <c r="A9" s="259" t="s">
        <v>130</v>
      </c>
      <c r="B9" s="260"/>
      <c r="C9" s="261"/>
      <c r="D9" s="356"/>
      <c r="E9" s="356"/>
      <c r="F9" s="189">
        <v>0</v>
      </c>
      <c r="G9" s="230" t="s">
        <v>136</v>
      </c>
      <c r="H9" s="155">
        <f>F9*1.5</f>
        <v>0</v>
      </c>
      <c r="I9" s="162"/>
    </row>
    <row r="10" spans="1:9" x14ac:dyDescent="0.25">
      <c r="A10" s="283" t="s">
        <v>131</v>
      </c>
      <c r="B10" s="284"/>
      <c r="C10" s="285"/>
      <c r="D10" s="356"/>
      <c r="E10" s="356"/>
      <c r="F10" s="189">
        <v>0</v>
      </c>
      <c r="G10" s="230" t="s">
        <v>136</v>
      </c>
      <c r="H10" s="155">
        <f>F10*1.5</f>
        <v>0</v>
      </c>
      <c r="I10" s="162"/>
    </row>
    <row r="11" spans="1:9" x14ac:dyDescent="0.25">
      <c r="A11" s="262" t="s">
        <v>132</v>
      </c>
      <c r="B11" s="263"/>
      <c r="C11" s="264"/>
      <c r="D11" s="356"/>
      <c r="E11" s="356"/>
      <c r="F11" s="189">
        <v>0</v>
      </c>
      <c r="G11" s="230" t="s">
        <v>137</v>
      </c>
      <c r="H11" s="155">
        <f>F11*2.5</f>
        <v>0</v>
      </c>
      <c r="I11" s="162"/>
    </row>
    <row r="12" spans="1:9" x14ac:dyDescent="0.25">
      <c r="A12" s="262" t="s">
        <v>133</v>
      </c>
      <c r="B12" s="263"/>
      <c r="C12" s="264"/>
      <c r="D12" s="356"/>
      <c r="E12" s="356"/>
      <c r="F12" s="189">
        <v>0</v>
      </c>
      <c r="G12" s="230" t="s">
        <v>138</v>
      </c>
      <c r="H12" s="155">
        <f>F12*2</f>
        <v>0</v>
      </c>
      <c r="I12" s="162"/>
    </row>
    <row r="13" spans="1:9" x14ac:dyDescent="0.25">
      <c r="A13" s="262" t="s">
        <v>134</v>
      </c>
      <c r="B13" s="263"/>
      <c r="C13" s="264"/>
      <c r="D13" s="357"/>
      <c r="E13" s="356"/>
      <c r="F13" s="189">
        <f>G25</f>
        <v>0</v>
      </c>
      <c r="G13" s="230" t="s">
        <v>137</v>
      </c>
      <c r="H13" s="155">
        <f>F13*2.5</f>
        <v>0</v>
      </c>
      <c r="I13" s="162"/>
    </row>
    <row r="14" spans="1:9" ht="15.75" thickBot="1" x14ac:dyDescent="0.3">
      <c r="A14" s="115"/>
      <c r="B14" s="166"/>
      <c r="C14" s="166"/>
      <c r="D14" s="232"/>
      <c r="E14" s="154"/>
      <c r="G14" s="154"/>
      <c r="H14" s="235">
        <f>SUM(H9:H13)</f>
        <v>0</v>
      </c>
      <c r="I14" s="154"/>
    </row>
    <row r="15" spans="1:9" ht="15.75" thickBot="1" x14ac:dyDescent="0.3">
      <c r="A15" s="100"/>
      <c r="D15" s="157" t="s">
        <v>135</v>
      </c>
      <c r="E15" s="158"/>
      <c r="F15" s="158"/>
      <c r="G15" s="234"/>
      <c r="H15" s="233">
        <f>H14/10</f>
        <v>0</v>
      </c>
      <c r="I15" s="179"/>
    </row>
    <row r="16" spans="1:9" x14ac:dyDescent="0.25">
      <c r="A16" s="100"/>
      <c r="B16" s="156"/>
      <c r="C16" s="156"/>
      <c r="D16" s="156"/>
      <c r="E16" s="154"/>
      <c r="F16" s="154"/>
      <c r="G16" s="161"/>
      <c r="H16" s="162"/>
      <c r="I16" s="162"/>
    </row>
    <row r="18" spans="1:11" x14ac:dyDescent="0.25">
      <c r="A18" s="57" t="s">
        <v>145</v>
      </c>
      <c r="B18" s="40"/>
      <c r="C18" s="40"/>
      <c r="D18" s="40"/>
      <c r="E18" s="40" t="s">
        <v>49</v>
      </c>
      <c r="F18" s="40"/>
      <c r="G18" s="268"/>
      <c r="H18" s="268"/>
      <c r="I18" s="269"/>
      <c r="J18" s="269"/>
      <c r="K18" s="269"/>
    </row>
    <row r="19" spans="1:11" x14ac:dyDescent="0.25">
      <c r="A19" s="251" t="s">
        <v>82</v>
      </c>
      <c r="B19" s="271" t="s">
        <v>51</v>
      </c>
      <c r="C19" s="249" t="s">
        <v>52</v>
      </c>
      <c r="D19" s="250"/>
      <c r="E19" s="274">
        <v>0.2</v>
      </c>
      <c r="F19" s="277">
        <v>0</v>
      </c>
      <c r="G19" s="280">
        <f>F19*0.2</f>
        <v>0</v>
      </c>
      <c r="H19" s="106"/>
    </row>
    <row r="20" spans="1:11" x14ac:dyDescent="0.25">
      <c r="A20" s="270"/>
      <c r="B20" s="272"/>
      <c r="C20" s="249" t="s">
        <v>54</v>
      </c>
      <c r="D20" s="250"/>
      <c r="E20" s="275"/>
      <c r="F20" s="278"/>
      <c r="G20" s="280"/>
      <c r="H20" s="107"/>
    </row>
    <row r="21" spans="1:11" x14ac:dyDescent="0.25">
      <c r="A21" s="252"/>
      <c r="B21" s="273"/>
      <c r="C21" s="249" t="s">
        <v>55</v>
      </c>
      <c r="D21" s="250"/>
      <c r="E21" s="276"/>
      <c r="F21" s="279"/>
      <c r="G21" s="280"/>
      <c r="H21" s="107"/>
    </row>
    <row r="22" spans="1:11" x14ac:dyDescent="0.25">
      <c r="A22" s="380" t="s">
        <v>83</v>
      </c>
      <c r="B22" s="253" t="s">
        <v>84</v>
      </c>
      <c r="C22" s="254"/>
      <c r="D22" s="255"/>
      <c r="E22" s="101">
        <v>0.4</v>
      </c>
      <c r="F22" s="192">
        <v>0</v>
      </c>
      <c r="G22" s="228">
        <f>F22*0.4</f>
        <v>0</v>
      </c>
      <c r="H22" s="107"/>
    </row>
    <row r="23" spans="1:11" x14ac:dyDescent="0.25">
      <c r="A23" s="381"/>
      <c r="B23" s="256" t="s">
        <v>62</v>
      </c>
      <c r="C23" s="257"/>
      <c r="D23" s="258"/>
      <c r="E23" s="101">
        <v>0.4</v>
      </c>
      <c r="F23" s="192">
        <v>0</v>
      </c>
      <c r="G23" s="228">
        <f>F23*0.4</f>
        <v>0</v>
      </c>
      <c r="H23" s="107"/>
    </row>
    <row r="24" spans="1:11" ht="15.75" thickBot="1" x14ac:dyDescent="0.3">
      <c r="A24" s="102" t="s">
        <v>44</v>
      </c>
      <c r="B24" s="265" t="s">
        <v>85</v>
      </c>
      <c r="C24" s="266"/>
      <c r="D24" s="266"/>
      <c r="E24" s="266"/>
      <c r="F24" s="266"/>
      <c r="G24" s="267"/>
      <c r="H24" s="267"/>
      <c r="I24" s="267"/>
      <c r="J24" s="229"/>
      <c r="K24" s="109"/>
    </row>
    <row r="25" spans="1:11" x14ac:dyDescent="0.25">
      <c r="A25" s="100"/>
      <c r="B25" s="100"/>
      <c r="C25" s="100"/>
      <c r="D25" s="100"/>
      <c r="E25" s="104"/>
      <c r="F25" s="105" t="s">
        <v>86</v>
      </c>
      <c r="G25" s="111">
        <f>SUM(G19:G23)</f>
        <v>0</v>
      </c>
      <c r="H25" s="103"/>
      <c r="I25" s="108"/>
      <c r="J25" s="108"/>
      <c r="K25" s="108"/>
    </row>
    <row r="26" spans="1:11" x14ac:dyDescent="0.25">
      <c r="A26" s="40"/>
      <c r="B26" s="39"/>
      <c r="C26" s="39"/>
      <c r="D26" s="39"/>
      <c r="E26" s="39"/>
      <c r="F26" s="39"/>
      <c r="G26" s="39"/>
      <c r="H26" s="39"/>
    </row>
  </sheetData>
  <mergeCells count="28">
    <mergeCell ref="D2:E2"/>
    <mergeCell ref="D3:E3"/>
    <mergeCell ref="D4:E4"/>
    <mergeCell ref="D5:E5"/>
    <mergeCell ref="A9:C9"/>
    <mergeCell ref="D9:E9"/>
    <mergeCell ref="A10:C10"/>
    <mergeCell ref="D10:E10"/>
    <mergeCell ref="A11:C11"/>
    <mergeCell ref="D11:E11"/>
    <mergeCell ref="A12:C12"/>
    <mergeCell ref="D12:E12"/>
    <mergeCell ref="A22:A23"/>
    <mergeCell ref="B22:D22"/>
    <mergeCell ref="B23:D23"/>
    <mergeCell ref="B24:I24"/>
    <mergeCell ref="A13:C13"/>
    <mergeCell ref="D13:E13"/>
    <mergeCell ref="G18:H18"/>
    <mergeCell ref="I18:K18"/>
    <mergeCell ref="A19:A21"/>
    <mergeCell ref="B19:B21"/>
    <mergeCell ref="C19:D19"/>
    <mergeCell ref="E19:E21"/>
    <mergeCell ref="F19:F21"/>
    <mergeCell ref="G19:G21"/>
    <mergeCell ref="C20:D20"/>
    <mergeCell ref="C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A individuell</vt:lpstr>
      <vt:lpstr>A tropp</vt:lpstr>
      <vt:lpstr>B individuell</vt:lpstr>
      <vt:lpstr>B tropp</vt:lpstr>
      <vt:lpstr>C individuell</vt:lpstr>
      <vt:lpstr>C tropp</vt:lpstr>
      <vt:lpstr>D individuell</vt:lpstr>
      <vt:lpstr>D tropp</vt:lpstr>
      <vt:lpstr>E indviduell hest</vt:lpstr>
      <vt:lpstr>E individuell tønne</vt:lpstr>
      <vt:lpstr>E tropp tønne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Kristine Walløe</dc:creator>
  <cp:lastModifiedBy>simon</cp:lastModifiedBy>
  <dcterms:created xsi:type="dcterms:W3CDTF">2017-02-23T18:57:31Z</dcterms:created>
  <dcterms:modified xsi:type="dcterms:W3CDTF">2019-04-04T17:56:22Z</dcterms:modified>
</cp:coreProperties>
</file>